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4295" windowHeight="4635"/>
  </bookViews>
  <sheets>
    <sheet name="6-10 лет  сырье" sheetId="6" r:id="rId1"/>
    <sheet name="11-18 лет  сырье" sheetId="11" r:id="rId2"/>
    <sheet name="12-18 п-ф" sheetId="4" state="hidden" r:id="rId3"/>
  </sheets>
  <definedNames>
    <definedName name="_xlnm._FilterDatabase" localSheetId="1" hidden="1">'11-18 лет  сырье'!$A$2:$O$320</definedName>
    <definedName name="_xlnm._FilterDatabase" localSheetId="0" hidden="1">'6-10 лет  сырье'!$A$2:$O$320</definedName>
    <definedName name="_xlnm.Print_Area" localSheetId="1">'11-18 лет  сырье'!$A$1:$O$321</definedName>
    <definedName name="_xlnm.Print_Area" localSheetId="2">'12-18 п-ф'!$A$1:$N$361</definedName>
    <definedName name="_xlnm.Print_Area" localSheetId="0">'6-10 лет  сырье'!$A$1:$O$320</definedName>
  </definedNames>
  <calcPr calcId="124519" refMode="R1C1"/>
</workbook>
</file>

<file path=xl/calcChain.xml><?xml version="1.0" encoding="utf-8"?>
<calcChain xmlns="http://schemas.openxmlformats.org/spreadsheetml/2006/main">
  <c r="D127" i="6"/>
  <c r="E127"/>
  <c r="F127"/>
  <c r="G127"/>
  <c r="H127"/>
  <c r="I127"/>
  <c r="J127"/>
  <c r="K127"/>
  <c r="L127"/>
  <c r="M127"/>
  <c r="N127"/>
  <c r="O127"/>
  <c r="C49"/>
  <c r="D127" i="11"/>
  <c r="E127"/>
  <c r="F127"/>
  <c r="G127"/>
  <c r="H127"/>
  <c r="I127"/>
  <c r="J127"/>
  <c r="K127"/>
  <c r="L127"/>
  <c r="M127"/>
  <c r="N127"/>
  <c r="O127"/>
  <c r="O49"/>
  <c r="N49"/>
  <c r="M49"/>
  <c r="L49"/>
  <c r="K49"/>
  <c r="J49"/>
  <c r="I49"/>
  <c r="H49"/>
  <c r="G49"/>
  <c r="F49"/>
  <c r="E49"/>
  <c r="D49"/>
  <c r="O49" i="6"/>
  <c r="N49"/>
  <c r="M49"/>
  <c r="L49"/>
  <c r="K49"/>
  <c r="J49"/>
  <c r="I49"/>
  <c r="H49"/>
  <c r="G49"/>
  <c r="F49"/>
  <c r="E49"/>
  <c r="D49"/>
  <c r="O237"/>
  <c r="N237"/>
  <c r="M237"/>
  <c r="L237"/>
  <c r="K237"/>
  <c r="J237"/>
  <c r="I237"/>
  <c r="H237"/>
  <c r="G237"/>
  <c r="F237"/>
  <c r="E237"/>
  <c r="D237"/>
  <c r="O159"/>
  <c r="N159"/>
  <c r="M159"/>
  <c r="L159"/>
  <c r="K159"/>
  <c r="J159"/>
  <c r="I159"/>
  <c r="H159"/>
  <c r="G159"/>
  <c r="F159"/>
  <c r="E159"/>
  <c r="D159"/>
  <c r="O237" i="11"/>
  <c r="N237"/>
  <c r="M237"/>
  <c r="L237"/>
  <c r="K237"/>
  <c r="J237"/>
  <c r="I237"/>
  <c r="H237"/>
  <c r="G237"/>
  <c r="F237"/>
  <c r="E237"/>
  <c r="D237"/>
  <c r="O159"/>
  <c r="N159"/>
  <c r="M159"/>
  <c r="L159"/>
  <c r="K159"/>
  <c r="J159"/>
  <c r="I159"/>
  <c r="H159"/>
  <c r="G159"/>
  <c r="F159"/>
  <c r="E159"/>
  <c r="D159"/>
  <c r="C91" i="6"/>
  <c r="C75"/>
  <c r="C39"/>
  <c r="C27"/>
  <c r="C22"/>
  <c r="C11"/>
  <c r="D263" i="11"/>
  <c r="D212"/>
  <c r="D197"/>
  <c r="D185"/>
  <c r="D75"/>
  <c r="E263" i="6"/>
  <c r="F263"/>
  <c r="G263"/>
  <c r="H263"/>
  <c r="I263"/>
  <c r="J263"/>
  <c r="K263"/>
  <c r="L263"/>
  <c r="M263"/>
  <c r="N263"/>
  <c r="O263"/>
  <c r="D263"/>
  <c r="D258"/>
  <c r="E212"/>
  <c r="F212"/>
  <c r="G212"/>
  <c r="H212"/>
  <c r="I212"/>
  <c r="J212"/>
  <c r="K212"/>
  <c r="L212"/>
  <c r="M212"/>
  <c r="N212"/>
  <c r="O212"/>
  <c r="D212"/>
  <c r="E197"/>
  <c r="F197"/>
  <c r="G197"/>
  <c r="H197"/>
  <c r="I197"/>
  <c r="J197"/>
  <c r="K197"/>
  <c r="L197"/>
  <c r="M197"/>
  <c r="N197"/>
  <c r="O197"/>
  <c r="D197"/>
  <c r="E185"/>
  <c r="F185"/>
  <c r="G185"/>
  <c r="H185"/>
  <c r="I185"/>
  <c r="J185"/>
  <c r="K185"/>
  <c r="L185"/>
  <c r="M185"/>
  <c r="N185"/>
  <c r="O185"/>
  <c r="D185"/>
  <c r="E75"/>
  <c r="F75"/>
  <c r="G75"/>
  <c r="H75"/>
  <c r="I75"/>
  <c r="J75"/>
  <c r="K75"/>
  <c r="L75"/>
  <c r="M75"/>
  <c r="N75"/>
  <c r="O75"/>
  <c r="D75"/>
  <c r="E319"/>
  <c r="F319"/>
  <c r="G319"/>
  <c r="H319"/>
  <c r="I319"/>
  <c r="J319"/>
  <c r="K319"/>
  <c r="L319"/>
  <c r="M319"/>
  <c r="N319"/>
  <c r="O319"/>
  <c r="D319"/>
  <c r="D314"/>
  <c r="D207"/>
  <c r="D180"/>
  <c r="D22"/>
  <c r="E319" i="11" l="1"/>
  <c r="F319"/>
  <c r="G319"/>
  <c r="H319"/>
  <c r="I319"/>
  <c r="J319"/>
  <c r="K319"/>
  <c r="L319"/>
  <c r="M319"/>
  <c r="N319"/>
  <c r="O319"/>
  <c r="D319"/>
  <c r="D314"/>
  <c r="G305"/>
  <c r="D305"/>
  <c r="C294"/>
  <c r="F293"/>
  <c r="D293"/>
  <c r="D286"/>
  <c r="E275"/>
  <c r="F275"/>
  <c r="G275"/>
  <c r="H275"/>
  <c r="I275"/>
  <c r="J275"/>
  <c r="K275"/>
  <c r="L275"/>
  <c r="M275"/>
  <c r="N275"/>
  <c r="O275"/>
  <c r="D275"/>
  <c r="E275" i="6"/>
  <c r="F275"/>
  <c r="G275"/>
  <c r="H275"/>
  <c r="I275"/>
  <c r="J275"/>
  <c r="K275"/>
  <c r="L275"/>
  <c r="M275"/>
  <c r="N275"/>
  <c r="O275"/>
  <c r="D275"/>
  <c r="C264" i="11"/>
  <c r="D258"/>
  <c r="D250"/>
  <c r="D223"/>
  <c r="D231"/>
  <c r="C238"/>
  <c r="D238" l="1"/>
  <c r="D207"/>
  <c r="D180"/>
  <c r="D170"/>
  <c r="D154"/>
  <c r="D146"/>
  <c r="E116"/>
  <c r="D116"/>
  <c r="C105"/>
  <c r="D100"/>
  <c r="D91"/>
  <c r="C81"/>
  <c r="D80"/>
  <c r="D64"/>
  <c r="C54"/>
  <c r="D53"/>
  <c r="D39"/>
  <c r="O39"/>
  <c r="N39"/>
  <c r="M39"/>
  <c r="L39"/>
  <c r="K39"/>
  <c r="J39"/>
  <c r="I39"/>
  <c r="H39"/>
  <c r="G39"/>
  <c r="F39"/>
  <c r="E39"/>
  <c r="D27"/>
  <c r="C28"/>
  <c r="E22"/>
  <c r="F22"/>
  <c r="G22"/>
  <c r="H22"/>
  <c r="I22"/>
  <c r="J22"/>
  <c r="K22"/>
  <c r="L22"/>
  <c r="M22"/>
  <c r="N22"/>
  <c r="O22"/>
  <c r="D22"/>
  <c r="E11"/>
  <c r="F11"/>
  <c r="G11"/>
  <c r="H11"/>
  <c r="I11"/>
  <c r="J11"/>
  <c r="K11"/>
  <c r="L11"/>
  <c r="M11"/>
  <c r="N11"/>
  <c r="O11"/>
  <c r="D11"/>
  <c r="C330"/>
  <c r="C329"/>
  <c r="C328"/>
  <c r="C320"/>
  <c r="O314"/>
  <c r="N314"/>
  <c r="M314"/>
  <c r="L314"/>
  <c r="K314"/>
  <c r="J314"/>
  <c r="I314"/>
  <c r="H314"/>
  <c r="G314"/>
  <c r="F314"/>
  <c r="E314"/>
  <c r="O305"/>
  <c r="N305"/>
  <c r="M305"/>
  <c r="L305"/>
  <c r="K305"/>
  <c r="J305"/>
  <c r="I305"/>
  <c r="H305"/>
  <c r="F305"/>
  <c r="E305"/>
  <c r="O293"/>
  <c r="N293"/>
  <c r="M293"/>
  <c r="L293"/>
  <c r="K293"/>
  <c r="J293"/>
  <c r="I293"/>
  <c r="H293"/>
  <c r="G293"/>
  <c r="E293"/>
  <c r="O286"/>
  <c r="N286"/>
  <c r="M286"/>
  <c r="L286"/>
  <c r="K286"/>
  <c r="J286"/>
  <c r="I286"/>
  <c r="H286"/>
  <c r="G286"/>
  <c r="F286"/>
  <c r="E286"/>
  <c r="O263"/>
  <c r="N263"/>
  <c r="M263"/>
  <c r="L263"/>
  <c r="K263"/>
  <c r="J263"/>
  <c r="I263"/>
  <c r="H263"/>
  <c r="G263"/>
  <c r="F263"/>
  <c r="E263"/>
  <c r="O258"/>
  <c r="N258"/>
  <c r="M258"/>
  <c r="L258"/>
  <c r="K258"/>
  <c r="J258"/>
  <c r="I258"/>
  <c r="H258"/>
  <c r="G258"/>
  <c r="F258"/>
  <c r="E258"/>
  <c r="O250"/>
  <c r="N250"/>
  <c r="M250"/>
  <c r="L250"/>
  <c r="K250"/>
  <c r="J250"/>
  <c r="I250"/>
  <c r="H250"/>
  <c r="G250"/>
  <c r="F250"/>
  <c r="E250"/>
  <c r="O231"/>
  <c r="N231"/>
  <c r="M231"/>
  <c r="L231"/>
  <c r="K231"/>
  <c r="J231"/>
  <c r="I231"/>
  <c r="H231"/>
  <c r="G231"/>
  <c r="F231"/>
  <c r="E231"/>
  <c r="O223"/>
  <c r="N223"/>
  <c r="M223"/>
  <c r="L223"/>
  <c r="K223"/>
  <c r="J223"/>
  <c r="I223"/>
  <c r="H223"/>
  <c r="G223"/>
  <c r="F223"/>
  <c r="E223"/>
  <c r="C213"/>
  <c r="O212"/>
  <c r="N212"/>
  <c r="M212"/>
  <c r="L212"/>
  <c r="K212"/>
  <c r="J212"/>
  <c r="I212"/>
  <c r="H212"/>
  <c r="G212"/>
  <c r="F212"/>
  <c r="E212"/>
  <c r="O207"/>
  <c r="N207"/>
  <c r="M207"/>
  <c r="L207"/>
  <c r="K207"/>
  <c r="J207"/>
  <c r="I207"/>
  <c r="H207"/>
  <c r="G207"/>
  <c r="F207"/>
  <c r="E207"/>
  <c r="O197"/>
  <c r="N197"/>
  <c r="M197"/>
  <c r="L197"/>
  <c r="K197"/>
  <c r="J197"/>
  <c r="I197"/>
  <c r="H197"/>
  <c r="G197"/>
  <c r="F197"/>
  <c r="E197"/>
  <c r="C186"/>
  <c r="O185"/>
  <c r="N185"/>
  <c r="M185"/>
  <c r="L185"/>
  <c r="K185"/>
  <c r="J185"/>
  <c r="I185"/>
  <c r="H185"/>
  <c r="G185"/>
  <c r="F185"/>
  <c r="E185"/>
  <c r="O180"/>
  <c r="N180"/>
  <c r="M180"/>
  <c r="L180"/>
  <c r="K180"/>
  <c r="J180"/>
  <c r="I180"/>
  <c r="H180"/>
  <c r="G180"/>
  <c r="F180"/>
  <c r="E180"/>
  <c r="O170"/>
  <c r="N170"/>
  <c r="M170"/>
  <c r="L170"/>
  <c r="K170"/>
  <c r="J170"/>
  <c r="I170"/>
  <c r="H170"/>
  <c r="G170"/>
  <c r="F170"/>
  <c r="E170"/>
  <c r="C160"/>
  <c r="O154"/>
  <c r="N154"/>
  <c r="M154"/>
  <c r="L154"/>
  <c r="K154"/>
  <c r="J154"/>
  <c r="I154"/>
  <c r="H154"/>
  <c r="G154"/>
  <c r="F154"/>
  <c r="E154"/>
  <c r="O146"/>
  <c r="N146"/>
  <c r="M146"/>
  <c r="L146"/>
  <c r="K146"/>
  <c r="J146"/>
  <c r="I146"/>
  <c r="H146"/>
  <c r="G146"/>
  <c r="F146"/>
  <c r="E146"/>
  <c r="C133"/>
  <c r="O132"/>
  <c r="N132"/>
  <c r="M132"/>
  <c r="L132"/>
  <c r="K132"/>
  <c r="J132"/>
  <c r="I132"/>
  <c r="H132"/>
  <c r="G132"/>
  <c r="F132"/>
  <c r="E132"/>
  <c r="D132"/>
  <c r="O116"/>
  <c r="N116"/>
  <c r="M116"/>
  <c r="L116"/>
  <c r="K116"/>
  <c r="J116"/>
  <c r="I116"/>
  <c r="H116"/>
  <c r="G116"/>
  <c r="F116"/>
  <c r="O104"/>
  <c r="N104"/>
  <c r="M104"/>
  <c r="L104"/>
  <c r="K104"/>
  <c r="J104"/>
  <c r="I104"/>
  <c r="H104"/>
  <c r="G104"/>
  <c r="F104"/>
  <c r="E104"/>
  <c r="D104"/>
  <c r="O100"/>
  <c r="N100"/>
  <c r="M100"/>
  <c r="L100"/>
  <c r="K100"/>
  <c r="J100"/>
  <c r="I100"/>
  <c r="H100"/>
  <c r="G100"/>
  <c r="F100"/>
  <c r="E100"/>
  <c r="O91"/>
  <c r="N91"/>
  <c r="M91"/>
  <c r="L91"/>
  <c r="K91"/>
  <c r="J91"/>
  <c r="I91"/>
  <c r="H91"/>
  <c r="G91"/>
  <c r="F91"/>
  <c r="E91"/>
  <c r="O80"/>
  <c r="N80"/>
  <c r="M80"/>
  <c r="L80"/>
  <c r="K80"/>
  <c r="J80"/>
  <c r="I80"/>
  <c r="H80"/>
  <c r="G80"/>
  <c r="F80"/>
  <c r="E80"/>
  <c r="O75"/>
  <c r="N75"/>
  <c r="M75"/>
  <c r="L75"/>
  <c r="K75"/>
  <c r="J75"/>
  <c r="I75"/>
  <c r="H75"/>
  <c r="G75"/>
  <c r="F75"/>
  <c r="E75"/>
  <c r="O64"/>
  <c r="N64"/>
  <c r="M64"/>
  <c r="L64"/>
  <c r="K64"/>
  <c r="J64"/>
  <c r="I64"/>
  <c r="H64"/>
  <c r="G64"/>
  <c r="F64"/>
  <c r="E64"/>
  <c r="O53"/>
  <c r="N53"/>
  <c r="M53"/>
  <c r="L53"/>
  <c r="K53"/>
  <c r="J53"/>
  <c r="I53"/>
  <c r="H53"/>
  <c r="G53"/>
  <c r="F53"/>
  <c r="E53"/>
  <c r="O27"/>
  <c r="N27"/>
  <c r="M27"/>
  <c r="L27"/>
  <c r="K27"/>
  <c r="J27"/>
  <c r="I27"/>
  <c r="H27"/>
  <c r="G27"/>
  <c r="F27"/>
  <c r="E27"/>
  <c r="C330" i="6"/>
  <c r="C329"/>
  <c r="C328"/>
  <c r="C320"/>
  <c r="E314"/>
  <c r="F314"/>
  <c r="G314"/>
  <c r="H314"/>
  <c r="I314"/>
  <c r="J314"/>
  <c r="K314"/>
  <c r="L314"/>
  <c r="M314"/>
  <c r="N314"/>
  <c r="O314"/>
  <c r="E305"/>
  <c r="F305"/>
  <c r="G305"/>
  <c r="H305"/>
  <c r="I305"/>
  <c r="J305"/>
  <c r="K305"/>
  <c r="L305"/>
  <c r="M305"/>
  <c r="N305"/>
  <c r="O305"/>
  <c r="D305"/>
  <c r="C294"/>
  <c r="E293"/>
  <c r="F293"/>
  <c r="G293"/>
  <c r="H293"/>
  <c r="I293"/>
  <c r="J293"/>
  <c r="K293"/>
  <c r="L293"/>
  <c r="M293"/>
  <c r="N293"/>
  <c r="O293"/>
  <c r="D293"/>
  <c r="E286"/>
  <c r="F286"/>
  <c r="G286"/>
  <c r="H286"/>
  <c r="I286"/>
  <c r="J286"/>
  <c r="K286"/>
  <c r="L286"/>
  <c r="M286"/>
  <c r="N286"/>
  <c r="O286"/>
  <c r="D286"/>
  <c r="C264"/>
  <c r="E258"/>
  <c r="F258"/>
  <c r="G258"/>
  <c r="H258"/>
  <c r="I258"/>
  <c r="J258"/>
  <c r="K258"/>
  <c r="L258"/>
  <c r="M258"/>
  <c r="N258"/>
  <c r="O258"/>
  <c r="E250"/>
  <c r="F250"/>
  <c r="G250"/>
  <c r="H250"/>
  <c r="I250"/>
  <c r="J250"/>
  <c r="K250"/>
  <c r="L250"/>
  <c r="M250"/>
  <c r="N250"/>
  <c r="O250"/>
  <c r="D250"/>
  <c r="C238"/>
  <c r="E231"/>
  <c r="F231"/>
  <c r="G231"/>
  <c r="H231"/>
  <c r="I231"/>
  <c r="J231"/>
  <c r="K231"/>
  <c r="L231"/>
  <c r="M231"/>
  <c r="N231"/>
  <c r="O231"/>
  <c r="D231"/>
  <c r="E223"/>
  <c r="F223"/>
  <c r="G223"/>
  <c r="H223"/>
  <c r="I223"/>
  <c r="J223"/>
  <c r="K223"/>
  <c r="L223"/>
  <c r="M223"/>
  <c r="N223"/>
  <c r="O223"/>
  <c r="D223"/>
  <c r="C213"/>
  <c r="E207"/>
  <c r="F207"/>
  <c r="G207"/>
  <c r="H207"/>
  <c r="I207"/>
  <c r="J207"/>
  <c r="K207"/>
  <c r="L207"/>
  <c r="M207"/>
  <c r="N207"/>
  <c r="O207"/>
  <c r="G180"/>
  <c r="E180"/>
  <c r="F180"/>
  <c r="H180"/>
  <c r="I180"/>
  <c r="J180"/>
  <c r="K180"/>
  <c r="L180"/>
  <c r="M180"/>
  <c r="N180"/>
  <c r="O180"/>
  <c r="E170"/>
  <c r="F170"/>
  <c r="G170"/>
  <c r="H170"/>
  <c r="I170"/>
  <c r="J170"/>
  <c r="K170"/>
  <c r="L170"/>
  <c r="M170"/>
  <c r="N170"/>
  <c r="O170"/>
  <c r="D170"/>
  <c r="D186" s="1"/>
  <c r="C160"/>
  <c r="E154"/>
  <c r="F154"/>
  <c r="G154"/>
  <c r="H154"/>
  <c r="I154"/>
  <c r="J154"/>
  <c r="K154"/>
  <c r="L154"/>
  <c r="M154"/>
  <c r="N154"/>
  <c r="O154"/>
  <c r="D154"/>
  <c r="E146"/>
  <c r="F146"/>
  <c r="G146"/>
  <c r="H146"/>
  <c r="I146"/>
  <c r="J146"/>
  <c r="K146"/>
  <c r="L146"/>
  <c r="M146"/>
  <c r="N146"/>
  <c r="O146"/>
  <c r="D146"/>
  <c r="C133"/>
  <c r="E132"/>
  <c r="F132"/>
  <c r="G132"/>
  <c r="H132"/>
  <c r="I132"/>
  <c r="J132"/>
  <c r="K132"/>
  <c r="L132"/>
  <c r="M132"/>
  <c r="N132"/>
  <c r="O132"/>
  <c r="D132"/>
  <c r="E116"/>
  <c r="F116"/>
  <c r="G116"/>
  <c r="H116"/>
  <c r="I116"/>
  <c r="J116"/>
  <c r="K116"/>
  <c r="L116"/>
  <c r="M116"/>
  <c r="N116"/>
  <c r="O116"/>
  <c r="D116"/>
  <c r="C105"/>
  <c r="E104"/>
  <c r="F104"/>
  <c r="G104"/>
  <c r="H104"/>
  <c r="I104"/>
  <c r="J104"/>
  <c r="K104"/>
  <c r="L104"/>
  <c r="M104"/>
  <c r="N104"/>
  <c r="O104"/>
  <c r="D104"/>
  <c r="E100"/>
  <c r="F100"/>
  <c r="G100"/>
  <c r="H100"/>
  <c r="I100"/>
  <c r="J100"/>
  <c r="K100"/>
  <c r="L100"/>
  <c r="M100"/>
  <c r="N100"/>
  <c r="O100"/>
  <c r="D100"/>
  <c r="E91"/>
  <c r="F91"/>
  <c r="G91"/>
  <c r="H91"/>
  <c r="I91"/>
  <c r="J91"/>
  <c r="K91"/>
  <c r="L91"/>
  <c r="M91"/>
  <c r="N91"/>
  <c r="O91"/>
  <c r="D91"/>
  <c r="C81"/>
  <c r="E80"/>
  <c r="F80"/>
  <c r="G80"/>
  <c r="H80"/>
  <c r="I80"/>
  <c r="J80"/>
  <c r="K80"/>
  <c r="L80"/>
  <c r="M80"/>
  <c r="N80"/>
  <c r="O80"/>
  <c r="D80"/>
  <c r="E64"/>
  <c r="F64"/>
  <c r="G64"/>
  <c r="H64"/>
  <c r="I64"/>
  <c r="J64"/>
  <c r="K64"/>
  <c r="L64"/>
  <c r="M64"/>
  <c r="N64"/>
  <c r="O64"/>
  <c r="D64"/>
  <c r="C54"/>
  <c r="E53"/>
  <c r="F53"/>
  <c r="G53"/>
  <c r="H53"/>
  <c r="I53"/>
  <c r="J53"/>
  <c r="K53"/>
  <c r="L53"/>
  <c r="M53"/>
  <c r="N53"/>
  <c r="O53"/>
  <c r="D53"/>
  <c r="E39"/>
  <c r="F39"/>
  <c r="G39"/>
  <c r="H39"/>
  <c r="I39"/>
  <c r="J39"/>
  <c r="K39"/>
  <c r="L39"/>
  <c r="M39"/>
  <c r="N39"/>
  <c r="O39"/>
  <c r="D39"/>
  <c r="C28"/>
  <c r="E27"/>
  <c r="F27"/>
  <c r="G27"/>
  <c r="H27"/>
  <c r="I27"/>
  <c r="J27"/>
  <c r="K27"/>
  <c r="L27"/>
  <c r="M27"/>
  <c r="N27"/>
  <c r="O27"/>
  <c r="D27"/>
  <c r="E22"/>
  <c r="F22"/>
  <c r="G22"/>
  <c r="H22"/>
  <c r="I22"/>
  <c r="J22"/>
  <c r="K22"/>
  <c r="L22"/>
  <c r="M22"/>
  <c r="N22"/>
  <c r="O22"/>
  <c r="E11"/>
  <c r="F11"/>
  <c r="G11"/>
  <c r="H11"/>
  <c r="I11"/>
  <c r="J11"/>
  <c r="K11"/>
  <c r="L11"/>
  <c r="M11"/>
  <c r="N11"/>
  <c r="O11"/>
  <c r="D11"/>
  <c r="C186"/>
  <c r="J28" i="11" l="1"/>
  <c r="E54"/>
  <c r="I54"/>
  <c r="M54"/>
  <c r="L186"/>
  <c r="D186"/>
  <c r="E186"/>
  <c r="I186"/>
  <c r="M186"/>
  <c r="G186"/>
  <c r="O186"/>
  <c r="F186"/>
  <c r="J186"/>
  <c r="N186"/>
  <c r="K186"/>
  <c r="K28"/>
  <c r="O28"/>
  <c r="H186"/>
  <c r="J54"/>
  <c r="M264"/>
  <c r="I264"/>
  <c r="F54"/>
  <c r="N54"/>
  <c r="G133"/>
  <c r="K133"/>
  <c r="O133"/>
  <c r="M81"/>
  <c r="E81"/>
  <c r="I81"/>
  <c r="E160"/>
  <c r="I160"/>
  <c r="M160"/>
  <c r="G213"/>
  <c r="K213"/>
  <c r="O213"/>
  <c r="F238"/>
  <c r="J238"/>
  <c r="N238"/>
  <c r="E264"/>
  <c r="D28"/>
  <c r="D81"/>
  <c r="H81"/>
  <c r="L81"/>
  <c r="D105"/>
  <c r="H105"/>
  <c r="L105"/>
  <c r="D294"/>
  <c r="H294"/>
  <c r="L294"/>
  <c r="G320"/>
  <c r="K320"/>
  <c r="O320"/>
  <c r="K105"/>
  <c r="G105"/>
  <c r="O105"/>
  <c r="F133"/>
  <c r="J133"/>
  <c r="N133"/>
  <c r="F160"/>
  <c r="J160"/>
  <c r="N160"/>
  <c r="J81"/>
  <c r="F105"/>
  <c r="J105"/>
  <c r="N105"/>
  <c r="D160"/>
  <c r="H160"/>
  <c r="L160"/>
  <c r="E213"/>
  <c r="I213"/>
  <c r="M213"/>
  <c r="E238"/>
  <c r="I238"/>
  <c r="M238"/>
  <c r="E294"/>
  <c r="I294"/>
  <c r="M294"/>
  <c r="I320"/>
  <c r="M320"/>
  <c r="E105"/>
  <c r="I105"/>
  <c r="M105"/>
  <c r="G160"/>
  <c r="K160"/>
  <c r="O160"/>
  <c r="D213"/>
  <c r="H213"/>
  <c r="L213"/>
  <c r="H238"/>
  <c r="L238"/>
  <c r="D264"/>
  <c r="H264"/>
  <c r="L264"/>
  <c r="H320"/>
  <c r="L320"/>
  <c r="G28"/>
  <c r="G81"/>
  <c r="K81"/>
  <c r="O81"/>
  <c r="E133"/>
  <c r="I133"/>
  <c r="M133"/>
  <c r="G238"/>
  <c r="K238"/>
  <c r="O238"/>
  <c r="G264"/>
  <c r="K264"/>
  <c r="O264"/>
  <c r="G294"/>
  <c r="K294"/>
  <c r="O294"/>
  <c r="F81"/>
  <c r="N81"/>
  <c r="D133"/>
  <c r="H133"/>
  <c r="L133"/>
  <c r="F213"/>
  <c r="J213"/>
  <c r="N213"/>
  <c r="F264"/>
  <c r="J264"/>
  <c r="N264"/>
  <c r="F294"/>
  <c r="J294"/>
  <c r="N294"/>
  <c r="J320"/>
  <c r="N320"/>
  <c r="D54"/>
  <c r="H54"/>
  <c r="L54"/>
  <c r="E328"/>
  <c r="G54"/>
  <c r="K54"/>
  <c r="O54"/>
  <c r="F330"/>
  <c r="E330"/>
  <c r="N28"/>
  <c r="F28"/>
  <c r="D330"/>
  <c r="G330"/>
  <c r="F329"/>
  <c r="E329"/>
  <c r="D329"/>
  <c r="G329"/>
  <c r="H28"/>
  <c r="L28"/>
  <c r="F328"/>
  <c r="D328"/>
  <c r="E28"/>
  <c r="I28"/>
  <c r="M28"/>
  <c r="G328"/>
  <c r="F320"/>
  <c r="E320"/>
  <c r="D320"/>
  <c r="O213" i="6"/>
  <c r="K213"/>
  <c r="G213"/>
  <c r="G328"/>
  <c r="H264"/>
  <c r="K28"/>
  <c r="D28"/>
  <c r="H28"/>
  <c r="M54"/>
  <c r="I54"/>
  <c r="N81"/>
  <c r="F81"/>
  <c r="O105"/>
  <c r="K105"/>
  <c r="D133"/>
  <c r="H133"/>
  <c r="M160"/>
  <c r="E160"/>
  <c r="O238"/>
  <c r="M28"/>
  <c r="I28"/>
  <c r="E28"/>
  <c r="N54"/>
  <c r="J54"/>
  <c r="F54"/>
  <c r="O81"/>
  <c r="K81"/>
  <c r="G81"/>
  <c r="D105"/>
  <c r="L105"/>
  <c r="H105"/>
  <c r="M133"/>
  <c r="I133"/>
  <c r="E133"/>
  <c r="N160"/>
  <c r="J160"/>
  <c r="F160"/>
  <c r="D238"/>
  <c r="L238"/>
  <c r="H238"/>
  <c r="M264"/>
  <c r="I264"/>
  <c r="E264"/>
  <c r="N294"/>
  <c r="J294"/>
  <c r="F294"/>
  <c r="O320"/>
  <c r="K320"/>
  <c r="G320"/>
  <c r="N28"/>
  <c r="J28"/>
  <c r="F28"/>
  <c r="O54"/>
  <c r="K54"/>
  <c r="G54"/>
  <c r="D81"/>
  <c r="L81"/>
  <c r="H81"/>
  <c r="M105"/>
  <c r="I105"/>
  <c r="E105"/>
  <c r="N133"/>
  <c r="J133"/>
  <c r="F133"/>
  <c r="O160"/>
  <c r="K160"/>
  <c r="G160"/>
  <c r="D213"/>
  <c r="L213"/>
  <c r="H213"/>
  <c r="M213"/>
  <c r="I213"/>
  <c r="E213"/>
  <c r="M238"/>
  <c r="I238"/>
  <c r="E238"/>
  <c r="N264"/>
  <c r="J264"/>
  <c r="F264"/>
  <c r="O294"/>
  <c r="K294"/>
  <c r="G294"/>
  <c r="D328"/>
  <c r="D320"/>
  <c r="L320"/>
  <c r="H320"/>
  <c r="O28"/>
  <c r="G28"/>
  <c r="D54"/>
  <c r="L54"/>
  <c r="H54"/>
  <c r="M81"/>
  <c r="I81"/>
  <c r="E81"/>
  <c r="N105"/>
  <c r="J105"/>
  <c r="F105"/>
  <c r="O133"/>
  <c r="K133"/>
  <c r="G133"/>
  <c r="D160"/>
  <c r="L160"/>
  <c r="H160"/>
  <c r="N213"/>
  <c r="J213"/>
  <c r="F213"/>
  <c r="N238"/>
  <c r="J238"/>
  <c r="F238"/>
  <c r="O264"/>
  <c r="K264"/>
  <c r="G264"/>
  <c r="D294"/>
  <c r="L294"/>
  <c r="H294"/>
  <c r="M320"/>
  <c r="I320"/>
  <c r="E320"/>
  <c r="L28"/>
  <c r="E54"/>
  <c r="J81"/>
  <c r="G105"/>
  <c r="L133"/>
  <c r="I160"/>
  <c r="K238"/>
  <c r="G238"/>
  <c r="D264"/>
  <c r="L264"/>
  <c r="M294"/>
  <c r="I294"/>
  <c r="E294"/>
  <c r="N320"/>
  <c r="J320"/>
  <c r="F320"/>
  <c r="F186" l="1"/>
  <c r="J186"/>
  <c r="D82" i="4"/>
  <c r="D211"/>
  <c r="E178"/>
  <c r="F178"/>
  <c r="G178"/>
  <c r="H178"/>
  <c r="I178"/>
  <c r="J178"/>
  <c r="K178"/>
  <c r="L178"/>
  <c r="M178"/>
  <c r="N178"/>
  <c r="D178"/>
  <c r="E90"/>
  <c r="F90"/>
  <c r="G90"/>
  <c r="H90"/>
  <c r="I90"/>
  <c r="J90"/>
  <c r="K90"/>
  <c r="L90"/>
  <c r="M90"/>
  <c r="N90"/>
  <c r="D90"/>
  <c r="D309"/>
  <c r="E319"/>
  <c r="F319"/>
  <c r="G319"/>
  <c r="H319"/>
  <c r="I319"/>
  <c r="J319"/>
  <c r="K319"/>
  <c r="L319"/>
  <c r="M319"/>
  <c r="N319"/>
  <c r="D319"/>
  <c r="D285"/>
  <c r="D277"/>
  <c r="D253"/>
  <c r="D244"/>
  <c r="D254" s="1"/>
  <c r="E244"/>
  <c r="F244"/>
  <c r="G244"/>
  <c r="H244"/>
  <c r="I244"/>
  <c r="J244"/>
  <c r="K244"/>
  <c r="L244"/>
  <c r="M244"/>
  <c r="N244"/>
  <c r="D223"/>
  <c r="D188"/>
  <c r="D189" s="1"/>
  <c r="D156"/>
  <c r="E147"/>
  <c r="F147"/>
  <c r="G147"/>
  <c r="H147"/>
  <c r="I147"/>
  <c r="J147"/>
  <c r="K147"/>
  <c r="L147"/>
  <c r="M147"/>
  <c r="N147"/>
  <c r="D147"/>
  <c r="D123"/>
  <c r="E113"/>
  <c r="F113"/>
  <c r="G113"/>
  <c r="H113"/>
  <c r="I113"/>
  <c r="J113"/>
  <c r="K113"/>
  <c r="L113"/>
  <c r="M113"/>
  <c r="N113"/>
  <c r="D113"/>
  <c r="D124" s="1"/>
  <c r="E82"/>
  <c r="E91" s="1"/>
  <c r="F82"/>
  <c r="F91" s="1"/>
  <c r="G82"/>
  <c r="G91" s="1"/>
  <c r="H82"/>
  <c r="H91" s="1"/>
  <c r="I82"/>
  <c r="I91" s="1"/>
  <c r="J82"/>
  <c r="J91" s="1"/>
  <c r="K82"/>
  <c r="K91" s="1"/>
  <c r="L82"/>
  <c r="L91" s="1"/>
  <c r="M82"/>
  <c r="M91" s="1"/>
  <c r="N82"/>
  <c r="N91" s="1"/>
  <c r="D91"/>
  <c r="E59"/>
  <c r="F59"/>
  <c r="G59"/>
  <c r="H59"/>
  <c r="I59"/>
  <c r="J59"/>
  <c r="K59"/>
  <c r="L59"/>
  <c r="M59"/>
  <c r="N59"/>
  <c r="D59"/>
  <c r="D50"/>
  <c r="D60" s="1"/>
  <c r="D342"/>
  <c r="E50"/>
  <c r="E60" s="1"/>
  <c r="F50"/>
  <c r="F60" s="1"/>
  <c r="G50"/>
  <c r="G60" s="1"/>
  <c r="H50"/>
  <c r="H60" s="1"/>
  <c r="I50"/>
  <c r="I60" s="1"/>
  <c r="J50"/>
  <c r="J60" s="1"/>
  <c r="K50"/>
  <c r="K60" s="1"/>
  <c r="L50"/>
  <c r="L60" s="1"/>
  <c r="M50"/>
  <c r="M60" s="1"/>
  <c r="N50"/>
  <c r="N60" s="1"/>
  <c r="E123"/>
  <c r="E124" s="1"/>
  <c r="F123"/>
  <c r="G123"/>
  <c r="G124" s="1"/>
  <c r="H123"/>
  <c r="I123"/>
  <c r="I124"/>
  <c r="J123"/>
  <c r="K123"/>
  <c r="K124" s="1"/>
  <c r="L123"/>
  <c r="M123"/>
  <c r="M124" s="1"/>
  <c r="N123"/>
  <c r="E156"/>
  <c r="F156"/>
  <c r="G156"/>
  <c r="H156"/>
  <c r="I156"/>
  <c r="J156"/>
  <c r="K156"/>
  <c r="L156"/>
  <c r="M156"/>
  <c r="N156"/>
  <c r="E253"/>
  <c r="F253"/>
  <c r="G253"/>
  <c r="H253"/>
  <c r="I253"/>
  <c r="J253"/>
  <c r="K253"/>
  <c r="L253"/>
  <c r="L254" s="1"/>
  <c r="M253"/>
  <c r="N253"/>
  <c r="D224"/>
  <c r="E211"/>
  <c r="F211"/>
  <c r="G211"/>
  <c r="H211"/>
  <c r="I211"/>
  <c r="J211"/>
  <c r="K211"/>
  <c r="L211"/>
  <c r="M211"/>
  <c r="N211"/>
  <c r="E223"/>
  <c r="F223"/>
  <c r="G223"/>
  <c r="H223"/>
  <c r="I223"/>
  <c r="J223"/>
  <c r="K223"/>
  <c r="L223"/>
  <c r="M223"/>
  <c r="N223"/>
  <c r="E188"/>
  <c r="E189" s="1"/>
  <c r="F188"/>
  <c r="F189" s="1"/>
  <c r="G188"/>
  <c r="G189" s="1"/>
  <c r="H188"/>
  <c r="H189" s="1"/>
  <c r="I188"/>
  <c r="I189" s="1"/>
  <c r="J188"/>
  <c r="J189" s="1"/>
  <c r="K188"/>
  <c r="K189" s="1"/>
  <c r="L188"/>
  <c r="L189" s="1"/>
  <c r="M188"/>
  <c r="M189" s="1"/>
  <c r="N188"/>
  <c r="N189" s="1"/>
  <c r="E277"/>
  <c r="F277"/>
  <c r="G277"/>
  <c r="H277"/>
  <c r="I277"/>
  <c r="J277"/>
  <c r="K277"/>
  <c r="L277"/>
  <c r="M277"/>
  <c r="N277"/>
  <c r="E285"/>
  <c r="F285"/>
  <c r="G285"/>
  <c r="H285"/>
  <c r="I285"/>
  <c r="J285"/>
  <c r="K285"/>
  <c r="L285"/>
  <c r="M285"/>
  <c r="N285"/>
  <c r="E309"/>
  <c r="E320" s="1"/>
  <c r="F309"/>
  <c r="F320" s="1"/>
  <c r="G309"/>
  <c r="G320" s="1"/>
  <c r="H309"/>
  <c r="H320" s="1"/>
  <c r="I309"/>
  <c r="I320" s="1"/>
  <c r="J309"/>
  <c r="J320" s="1"/>
  <c r="K309"/>
  <c r="K320" s="1"/>
  <c r="L309"/>
  <c r="L320" s="1"/>
  <c r="M309"/>
  <c r="M320" s="1"/>
  <c r="N309"/>
  <c r="N320" s="1"/>
  <c r="E342"/>
  <c r="F342"/>
  <c r="G342"/>
  <c r="H342"/>
  <c r="I342"/>
  <c r="J342"/>
  <c r="K342"/>
  <c r="L342"/>
  <c r="M342"/>
  <c r="N342"/>
  <c r="D352"/>
  <c r="E352"/>
  <c r="F352"/>
  <c r="G352"/>
  <c r="H352"/>
  <c r="I352"/>
  <c r="J352"/>
  <c r="K352"/>
  <c r="L352"/>
  <c r="M352"/>
  <c r="N352"/>
  <c r="D320"/>
  <c r="D157"/>
  <c r="D353"/>
  <c r="N124"/>
  <c r="J124"/>
  <c r="F124"/>
  <c r="I353"/>
  <c r="K286"/>
  <c r="I224"/>
  <c r="N286"/>
  <c r="L286"/>
  <c r="J286"/>
  <c r="H286"/>
  <c r="F286"/>
  <c r="D286"/>
  <c r="G157"/>
  <c r="K157"/>
  <c r="N353"/>
  <c r="M224"/>
  <c r="E224"/>
  <c r="G286"/>
  <c r="N254"/>
  <c r="J254"/>
  <c r="H254"/>
  <c r="F254"/>
  <c r="M353"/>
  <c r="K353"/>
  <c r="G353"/>
  <c r="E353"/>
  <c r="L353"/>
  <c r="J353"/>
  <c r="H353"/>
  <c r="F353"/>
  <c r="K224"/>
  <c r="G224"/>
  <c r="N157"/>
  <c r="L157"/>
  <c r="J157"/>
  <c r="H157"/>
  <c r="F157"/>
  <c r="M157"/>
  <c r="I157"/>
  <c r="E157"/>
  <c r="M286"/>
  <c r="I286"/>
  <c r="E286"/>
  <c r="M254"/>
  <c r="K254"/>
  <c r="I254"/>
  <c r="G254"/>
  <c r="E254"/>
  <c r="N224"/>
  <c r="L224"/>
  <c r="J224"/>
  <c r="H224"/>
  <c r="F224"/>
  <c r="L124" l="1"/>
  <c r="H124"/>
  <c r="L186" i="6"/>
  <c r="D330"/>
  <c r="F330"/>
  <c r="E330"/>
  <c r="G330"/>
  <c r="F328"/>
  <c r="F329"/>
  <c r="G329"/>
  <c r="E329"/>
  <c r="D329"/>
  <c r="E328"/>
  <c r="N186"/>
  <c r="E186"/>
  <c r="H186"/>
  <c r="M186"/>
  <c r="I186"/>
  <c r="O186"/>
  <c r="K186"/>
  <c r="G186"/>
</calcChain>
</file>

<file path=xl/sharedStrings.xml><?xml version="1.0" encoding="utf-8"?>
<sst xmlns="http://schemas.openxmlformats.org/spreadsheetml/2006/main" count="1751" uniqueCount="273">
  <si>
    <t>котлета рыбная с маслом</t>
  </si>
  <si>
    <t>апельсин</t>
  </si>
  <si>
    <t>кисломолочный  напиток</t>
  </si>
  <si>
    <t>овощи по сезону</t>
  </si>
  <si>
    <t>хлеб ржано- пшеничный</t>
  </si>
  <si>
    <t xml:space="preserve">тефтели с соусом </t>
  </si>
  <si>
    <t>омлет  натуральный</t>
  </si>
  <si>
    <t>шницель п/ф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</si>
  <si>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12до 18 лет</t>
    </r>
  </si>
  <si>
    <t>№</t>
  </si>
  <si>
    <t>прием пищи, наименование блюда</t>
  </si>
  <si>
    <t>Пищевые в-ва(г)</t>
  </si>
  <si>
    <t>эн ценность</t>
  </si>
  <si>
    <t>Витамины (мг)</t>
  </si>
  <si>
    <t>Минеральные в-ва (мг)</t>
  </si>
  <si>
    <t>рец</t>
  </si>
  <si>
    <t>Б</t>
  </si>
  <si>
    <t>Ж</t>
  </si>
  <si>
    <t>У</t>
  </si>
  <si>
    <t>(ккал)</t>
  </si>
  <si>
    <t>С</t>
  </si>
  <si>
    <t>А</t>
  </si>
  <si>
    <t>Са</t>
  </si>
  <si>
    <t>Р</t>
  </si>
  <si>
    <t>Mg</t>
  </si>
  <si>
    <t>Fe</t>
  </si>
  <si>
    <t>ЗАВТРАК</t>
  </si>
  <si>
    <t>итого за завтрак</t>
  </si>
  <si>
    <t>ОБЕД</t>
  </si>
  <si>
    <t>итого за обед</t>
  </si>
  <si>
    <t>хлеб ржано-пшеничный</t>
  </si>
  <si>
    <t>напиток из шиповника</t>
  </si>
  <si>
    <t>кофейный напиток</t>
  </si>
  <si>
    <t>чай с сахаром</t>
  </si>
  <si>
    <t>каша гречневая рассыпчатая</t>
  </si>
  <si>
    <t>суп рыбный с  крупой</t>
  </si>
  <si>
    <t>сыр порциями</t>
  </si>
  <si>
    <t>каша пшеничная рассыпчатая</t>
  </si>
  <si>
    <t>рис отварной</t>
  </si>
  <si>
    <t>компот из смеси сухофруктов</t>
  </si>
  <si>
    <t>ИТОГО ЗА ДЕНЬ</t>
  </si>
  <si>
    <t>80/40</t>
  </si>
  <si>
    <t>голубцы п/ф с соусом томатным</t>
  </si>
  <si>
    <t>100/40</t>
  </si>
  <si>
    <t>100/50</t>
  </si>
  <si>
    <t>какао  с молоком</t>
  </si>
  <si>
    <t>яйцо отварное</t>
  </si>
  <si>
    <t>масло сливочное порциями</t>
  </si>
  <si>
    <t>хлеб  пшеничный</t>
  </si>
  <si>
    <t>компот из  апельсинов с яблоками</t>
  </si>
  <si>
    <t>кисель из концентрата плодового или ягодного</t>
  </si>
  <si>
    <t>макароные изделия  отварные</t>
  </si>
  <si>
    <t>сосики отварные</t>
  </si>
  <si>
    <t>масса                 порции</t>
  </si>
  <si>
    <t>ГП</t>
  </si>
  <si>
    <t>пельмени п/ф отварные с маслом</t>
  </si>
  <si>
    <t xml:space="preserve">ГП </t>
  </si>
  <si>
    <t>Плов из птицы</t>
  </si>
  <si>
    <t xml:space="preserve">6 день </t>
  </si>
  <si>
    <t>кисломолочный напиток</t>
  </si>
  <si>
    <t>компот из яблок с лимоном</t>
  </si>
  <si>
    <t xml:space="preserve">каша молочная с маслом в ассортименте </t>
  </si>
  <si>
    <t>выход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</si>
  <si>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12 до 18 лет</t>
    </r>
  </si>
  <si>
    <t>плов из филе курицы</t>
  </si>
  <si>
    <t>чай с лимоном</t>
  </si>
  <si>
    <t>сок</t>
  </si>
  <si>
    <t>70/30</t>
  </si>
  <si>
    <r>
      <t>В</t>
    </r>
    <r>
      <rPr>
        <sz val="11"/>
        <color indexed="8"/>
        <rFont val="Calibri"/>
        <family val="2"/>
        <charset val="204"/>
      </rPr>
      <t>₁</t>
    </r>
  </si>
  <si>
    <t xml:space="preserve">1 день </t>
  </si>
  <si>
    <t>№рец</t>
  </si>
  <si>
    <t>Наименование блюд</t>
  </si>
  <si>
    <t xml:space="preserve">химический состав </t>
  </si>
  <si>
    <t>Эн.цен.</t>
  </si>
  <si>
    <t>калл.</t>
  </si>
  <si>
    <t>В1</t>
  </si>
  <si>
    <t>Е</t>
  </si>
  <si>
    <t xml:space="preserve">Са </t>
  </si>
  <si>
    <t>Завтрак:</t>
  </si>
  <si>
    <t>Хлеб пшеничный</t>
  </si>
  <si>
    <t>Хлеб ржано-пшеничный</t>
  </si>
  <si>
    <t>Итого за завтрак:</t>
  </si>
  <si>
    <t>Обед:</t>
  </si>
  <si>
    <t xml:space="preserve">Хлеб пшеничный </t>
  </si>
  <si>
    <t xml:space="preserve">Хлеб ржано-пшеничный </t>
  </si>
  <si>
    <t>Итого за обед:</t>
  </si>
  <si>
    <t xml:space="preserve">3 день </t>
  </si>
  <si>
    <t xml:space="preserve">Итого за завтрак: </t>
  </si>
  <si>
    <t xml:space="preserve">4 день </t>
  </si>
  <si>
    <t xml:space="preserve">5 день </t>
  </si>
  <si>
    <t xml:space="preserve">Хлеб ржано-пшеничный  </t>
  </si>
  <si>
    <t>Суп картофельный с мясными фрикадельками</t>
  </si>
  <si>
    <t xml:space="preserve">7 день </t>
  </si>
  <si>
    <t xml:space="preserve">8 день </t>
  </si>
  <si>
    <t xml:space="preserve"> овощи натуральные соленые</t>
  </si>
  <si>
    <t>перловая каша</t>
  </si>
  <si>
    <t>кукуруза консерв.отварная для подгарнировки</t>
  </si>
  <si>
    <t>фрикадельки с соусом томатным</t>
  </si>
  <si>
    <t>птица тушеная(голень,бедро)</t>
  </si>
  <si>
    <t>горошек зеленый для подгарнировки</t>
  </si>
  <si>
    <t>соус сметанный</t>
  </si>
  <si>
    <t>100/5</t>
  </si>
  <si>
    <t>Примерное 10-дневное меню для организации горячего питания детей в возрасте от 12 до 18 лет на базе столовых, общеобразовательных учреждений г. Канска, работающих на полуфабрикатах</t>
  </si>
  <si>
    <t xml:space="preserve">вафли </t>
  </si>
  <si>
    <t xml:space="preserve">банан </t>
  </si>
  <si>
    <t xml:space="preserve">яблоко </t>
  </si>
  <si>
    <t xml:space="preserve">печенье </t>
  </si>
  <si>
    <t xml:space="preserve">Суп картофельный с клецками с курицей </t>
  </si>
  <si>
    <t xml:space="preserve">апельсин </t>
  </si>
  <si>
    <t xml:space="preserve">борщ из консервированных овощей мясными консервами </t>
  </si>
  <si>
    <t xml:space="preserve">мармелад </t>
  </si>
  <si>
    <t>щи из консервированных овощей с мясными консервами</t>
  </si>
  <si>
    <t>банан</t>
  </si>
  <si>
    <t xml:space="preserve">9 день </t>
  </si>
  <si>
    <t xml:space="preserve">10 день </t>
  </si>
  <si>
    <t xml:space="preserve">2 день </t>
  </si>
  <si>
    <t>рыба запеченная минтай</t>
  </si>
  <si>
    <t>75/75</t>
  </si>
  <si>
    <t xml:space="preserve">рассольник из консервированных овощей с мясными консервами </t>
  </si>
  <si>
    <t xml:space="preserve">голубцы ленивые  п/ф с соусом </t>
  </si>
  <si>
    <t>рыба тушеная  в сметанном соусе(филе горбуша или кета)</t>
  </si>
  <si>
    <t>200/50</t>
  </si>
  <si>
    <t>суп овощной (из замор. овощей) с курицей (голень, бедро)</t>
  </si>
  <si>
    <t>птица запеченная</t>
  </si>
  <si>
    <t>75/50</t>
  </si>
  <si>
    <t>250/10</t>
  </si>
  <si>
    <t xml:space="preserve">суп гороховый   с мясными консервами </t>
  </si>
  <si>
    <t>107,108,114,112</t>
  </si>
  <si>
    <t>котлета,шницель,биточек в ассортименте в соусе</t>
  </si>
  <si>
    <t xml:space="preserve">каша перловая </t>
  </si>
  <si>
    <t>запеканка из творога со сгущенкой</t>
  </si>
  <si>
    <t xml:space="preserve">яйцо отварное </t>
  </si>
  <si>
    <t>300/40</t>
  </si>
  <si>
    <t>200/30</t>
  </si>
  <si>
    <t>200/10</t>
  </si>
  <si>
    <t>75/5</t>
  </si>
  <si>
    <t>70/60</t>
  </si>
  <si>
    <t>Суп овощной с курицей</t>
  </si>
  <si>
    <t>Банан</t>
  </si>
  <si>
    <t>Сок фруктовый</t>
  </si>
  <si>
    <t>Макароные изделия отварные с маслом</t>
  </si>
  <si>
    <t>Каша пшеничная</t>
  </si>
  <si>
    <t>90/60</t>
  </si>
  <si>
    <t>200/7</t>
  </si>
  <si>
    <t>230/30</t>
  </si>
  <si>
    <t>100/30</t>
  </si>
  <si>
    <t>Полдник:</t>
  </si>
  <si>
    <t>Чай с сахаром</t>
  </si>
  <si>
    <t>Апельсин</t>
  </si>
  <si>
    <t>Итого за полдник:</t>
  </si>
  <si>
    <t>Сочень с творогом</t>
  </si>
  <si>
    <t>Молоко</t>
  </si>
  <si>
    <t>Мармелад</t>
  </si>
  <si>
    <t>Яблоко</t>
  </si>
  <si>
    <t xml:space="preserve">Чай с молоком сладкий </t>
  </si>
  <si>
    <t>Картофельное пюре</t>
  </si>
  <si>
    <t>Щи из свежей капусты с картофелем и говядиной</t>
  </si>
  <si>
    <t>Рис отварной</t>
  </si>
  <si>
    <t>Компот из сухофруктов</t>
  </si>
  <si>
    <t xml:space="preserve">Масло сливочное порциями </t>
  </si>
  <si>
    <t xml:space="preserve">Какао с молоком </t>
  </si>
  <si>
    <t xml:space="preserve">Банан </t>
  </si>
  <si>
    <t>Жаркое из курицы по домашнему</t>
  </si>
  <si>
    <t>Сыр порциями</t>
  </si>
  <si>
    <t>Напиток кисломолочный</t>
  </si>
  <si>
    <t>Рыба запеченная в сметанном соусе (минтай)</t>
  </si>
  <si>
    <t xml:space="preserve">Суп картофельный с макаронными изделиями и курицей </t>
  </si>
  <si>
    <t xml:space="preserve">Яблоко </t>
  </si>
  <si>
    <t xml:space="preserve">Кукуруза консервированная </t>
  </si>
  <si>
    <t>Каша гречневая  рассыпчатая</t>
  </si>
  <si>
    <t>Фрикадельки,тушеные в соусе</t>
  </si>
  <si>
    <t xml:space="preserve">Мандарины </t>
  </si>
  <si>
    <t>Суп картофельный с рыбными консервами</t>
  </si>
  <si>
    <t xml:space="preserve">Котлета,биточек,шницель/ соус томатный основной </t>
  </si>
  <si>
    <t>Яйцо отварное</t>
  </si>
  <si>
    <t>Кофейный напиток с молоком</t>
  </si>
  <si>
    <t>Запеканка рисово-творожная с повидлом</t>
  </si>
  <si>
    <t>Свекольник с говядиной</t>
  </si>
  <si>
    <t>Капуста тушеная</t>
  </si>
  <si>
    <t>Тефтели из говядины</t>
  </si>
  <si>
    <t>Омлет натуральный</t>
  </si>
  <si>
    <t>Рассольник Ленинградский с говядиной</t>
  </si>
  <si>
    <t xml:space="preserve">Мармелад </t>
  </si>
  <si>
    <t>Чай с лимоном и сахаром</t>
  </si>
  <si>
    <t>Каша перловая</t>
  </si>
  <si>
    <t>Итого за день:</t>
  </si>
  <si>
    <t xml:space="preserve">Итого за день: </t>
  </si>
  <si>
    <t>Конфета шоколадная</t>
  </si>
  <si>
    <t>Рагу из овощей</t>
  </si>
  <si>
    <t>Компот из кураги</t>
  </si>
  <si>
    <t>Расстегай с яблоком</t>
  </si>
  <si>
    <t>Булочка Российская</t>
  </si>
  <si>
    <t>Булочка Домашняя</t>
  </si>
  <si>
    <t>Борщ со свежей капустой, картофелем и говядиной</t>
  </si>
  <si>
    <t>Булочка с повидлом</t>
  </si>
  <si>
    <t>Каша рисова/кукурузная/гречневая молочная с маслом</t>
  </si>
  <si>
    <t xml:space="preserve">Каша молочная манная/ пшенная/ ячневая/ дружба  с маслом </t>
  </si>
  <si>
    <t>173, 280, 54-20к-2020</t>
  </si>
  <si>
    <t>Шницель рыбный (из горбуши) с маслом сливочным</t>
  </si>
  <si>
    <t xml:space="preserve">Суп картофельный гороховый с говядиной </t>
  </si>
  <si>
    <t xml:space="preserve">Рыба запеченная с картофелем по - русски (минтай) </t>
  </si>
  <si>
    <t>353, 330</t>
  </si>
  <si>
    <t>54-9г-2020</t>
  </si>
  <si>
    <t>Котлета куриная с маслом</t>
  </si>
  <si>
    <t>Гуляш мясной (из говядины)</t>
  </si>
  <si>
    <t>Голубцы ленивые с соусом</t>
  </si>
  <si>
    <t>80/35</t>
  </si>
  <si>
    <t xml:space="preserve">1 ДЕНЬ для возрастной категории от 6 до 10 лет </t>
  </si>
  <si>
    <t xml:space="preserve">2  ДЕНЬ для возрастной категории от 6 до 10 лет </t>
  </si>
  <si>
    <t xml:space="preserve">3  ДЕНЬ для возрастной категории от 6 до 10 лет </t>
  </si>
  <si>
    <t xml:space="preserve">4  ДЕНЬ для возрастной категории от 6 до 10 лет </t>
  </si>
  <si>
    <t xml:space="preserve">5  ДЕНЬ для возрастной категории от 6 до 10 лет </t>
  </si>
  <si>
    <t xml:space="preserve">6  ДЕНЬ для возрастной категории от 6 до 10 лет </t>
  </si>
  <si>
    <t xml:space="preserve">7  ДЕНЬ для возрастной категории от 6 до 10 лет </t>
  </si>
  <si>
    <t xml:space="preserve">8  ДЕНЬ для возрастной категории от 6 до 10 лет </t>
  </si>
  <si>
    <t xml:space="preserve">12  ДЕНЬ для возрастной категории от 6 до 10 лет </t>
  </si>
  <si>
    <t xml:space="preserve">11  ДЕНЬ для возрастной категории от 6 до 10 лет </t>
  </si>
  <si>
    <t xml:space="preserve">10  ДЕНЬ для возрастной категории от 6 до 10 лет </t>
  </si>
  <si>
    <t xml:space="preserve">9 ДЕНЬ для возрастной категории от 6 до 10 лет </t>
  </si>
  <si>
    <t>витамины и минеральные вещества</t>
  </si>
  <si>
    <t>375, 376</t>
  </si>
  <si>
    <t>ГП, 386</t>
  </si>
  <si>
    <t>97, 226</t>
  </si>
  <si>
    <t>Зеленый горошек консервированный</t>
  </si>
  <si>
    <t xml:space="preserve">ГП, 80 </t>
  </si>
  <si>
    <t>Запеканка творожная со сгущеным молоком</t>
  </si>
  <si>
    <t>Кисель из концентрата</t>
  </si>
  <si>
    <t>Чай без сахара</t>
  </si>
  <si>
    <t>Напиток из плодов шиповника</t>
  </si>
  <si>
    <t xml:space="preserve">1 ДЕНЬ для возрастной категории от 11 до 18 лет </t>
  </si>
  <si>
    <t xml:space="preserve">2  ДЕНЬ для возрастной категории от 11 до 18 лет </t>
  </si>
  <si>
    <t xml:space="preserve">3  ДЕНЬ для возрастной категории от 11 до 18 лет </t>
  </si>
  <si>
    <t xml:space="preserve">4  ДЕНЬ для возрастной категории от 11 до 18 лет </t>
  </si>
  <si>
    <t xml:space="preserve">5  ДЕНЬ для возрастной категории от 11 до 18 лет </t>
  </si>
  <si>
    <t xml:space="preserve">6  ДЕНЬ для возрастной категории от 11 до 18 лет </t>
  </si>
  <si>
    <t xml:space="preserve">7  ДЕНЬ для возрастной категории от 11 до 18 лет </t>
  </si>
  <si>
    <t xml:space="preserve">8  ДЕНЬ для возрастной категории от 11 до 18 лет </t>
  </si>
  <si>
    <t xml:space="preserve">9 ДЕНЬ для возрастной категории от 11 до 18 лет </t>
  </si>
  <si>
    <t xml:space="preserve">10  ДЕНЬ для возрастной категории от 11 до 18 лет </t>
  </si>
  <si>
    <t xml:space="preserve">11  ДЕНЬ для возрастной категории от 11 до 18 лет </t>
  </si>
  <si>
    <t xml:space="preserve">12  ДЕНЬ для возрастной категории от 11 до 18 лет </t>
  </si>
  <si>
    <t>Каша молочная рисова/кукурузная/гречневая с маслом</t>
  </si>
  <si>
    <t>265, 108, 115, 275</t>
  </si>
  <si>
    <t>Макароны запеченные с сыром</t>
  </si>
  <si>
    <t>150/20</t>
  </si>
  <si>
    <t>Ватрушка королевская со сгущеным молоком</t>
  </si>
  <si>
    <t>Компот из изюма</t>
  </si>
  <si>
    <t>54-6хн-2020</t>
  </si>
  <si>
    <t>54-6т-2020</t>
  </si>
  <si>
    <t>Фрикадельки, тушеные в соусе</t>
  </si>
  <si>
    <t>Итого за завтрак средняя:</t>
  </si>
  <si>
    <t>Итого за обед средняя:</t>
  </si>
  <si>
    <t>Итого за полдник средняя:</t>
  </si>
  <si>
    <t>суточ 2350 ккал</t>
  </si>
  <si>
    <t>суточ 2713 ккал</t>
  </si>
  <si>
    <t>200/20</t>
  </si>
  <si>
    <t>Омлет с сыром</t>
  </si>
  <si>
    <t>54-4о-2020</t>
  </si>
  <si>
    <t>Кондитерское изделие - конфета шоколадная</t>
  </si>
  <si>
    <t>выход порции</t>
  </si>
  <si>
    <t>Нарезка из свежих томатов (сентябрь-октябрь, май)</t>
  </si>
  <si>
    <t>Помидор соленый (ноябрь-апрель)</t>
  </si>
  <si>
    <t>Огурец соленый (ноябрь-апрель)</t>
  </si>
  <si>
    <t>Нарезка из свежих огурцов (сентябрь-октябрь, май)</t>
  </si>
  <si>
    <t>54-3г-2020</t>
  </si>
  <si>
    <t>Филе рыбы (минтая) запеченное под омлетом</t>
  </si>
  <si>
    <t>Сырники из творога со сгущеным молоком</t>
  </si>
  <si>
    <t>150/30</t>
  </si>
  <si>
    <t>Печень говяжья по-строгоновски</t>
  </si>
  <si>
    <t>Минтай запеченый с овощами</t>
  </si>
  <si>
    <t>Капуста тушенная с курицей</t>
  </si>
  <si>
    <t>Булка домашняя</t>
  </si>
  <si>
    <t>Бефстроганов из отварного мяса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</si>
</sst>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0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9" fillId="0" borderId="0" xfId="0" applyFont="1" applyAlignment="1">
      <alignment horizontal="center" wrapText="1"/>
    </xf>
    <xf numFmtId="0" fontId="7" fillId="0" borderId="1" xfId="0" applyFont="1" applyBorder="1"/>
    <xf numFmtId="0" fontId="7" fillId="4" borderId="2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2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1" xfId="0" applyFont="1" applyBorder="1" applyAlignment="1">
      <alignment wrapText="1" shrinkToFit="1"/>
    </xf>
    <xf numFmtId="0" fontId="14" fillId="2" borderId="1" xfId="0" applyFont="1" applyFill="1" applyBorder="1" applyAlignment="1">
      <alignment wrapText="1"/>
    </xf>
    <xf numFmtId="2" fontId="15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 shrinkToFi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wrapText="1"/>
    </xf>
    <xf numFmtId="0" fontId="11" fillId="5" borderId="1" xfId="0" applyFont="1" applyFill="1" applyBorder="1" applyAlignment="1">
      <alignment wrapText="1"/>
    </xf>
    <xf numFmtId="2" fontId="16" fillId="5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16" fillId="0" borderId="1" xfId="0" applyNumberFormat="1" applyFont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 shrinkToFit="1"/>
    </xf>
    <xf numFmtId="0" fontId="1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15" fillId="0" borderId="1" xfId="0" applyNumberFormat="1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 shrinkToFit="1"/>
    </xf>
    <xf numFmtId="0" fontId="14" fillId="0" borderId="1" xfId="0" applyFont="1" applyFill="1" applyBorder="1" applyAlignment="1">
      <alignment horizontal="left" wrapText="1" shrinkToFit="1"/>
    </xf>
    <xf numFmtId="1" fontId="16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2" fontId="15" fillId="3" borderId="1" xfId="0" applyNumberFormat="1" applyFont="1" applyFill="1" applyBorder="1" applyAlignment="1">
      <alignment horizontal="right" wrapText="1"/>
    </xf>
    <xf numFmtId="2" fontId="11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2" fontId="15" fillId="5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15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2" fontId="11" fillId="5" borderId="1" xfId="0" applyNumberFormat="1" applyFont="1" applyFill="1" applyBorder="1" applyAlignment="1">
      <alignment horizontal="right" wrapText="1"/>
    </xf>
    <xf numFmtId="2" fontId="14" fillId="0" borderId="1" xfId="1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wrapText="1"/>
    </xf>
    <xf numFmtId="2" fontId="14" fillId="5" borderId="1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7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2" fontId="19" fillId="0" borderId="1" xfId="0" applyNumberFormat="1" applyFont="1" applyBorder="1" applyAlignment="1">
      <alignment horizontal="right" wrapText="1"/>
    </xf>
    <xf numFmtId="2" fontId="19" fillId="5" borderId="1" xfId="0" applyNumberFormat="1" applyFont="1" applyFill="1" applyBorder="1" applyAlignment="1">
      <alignment horizontal="right" wrapText="1"/>
    </xf>
    <xf numFmtId="10" fontId="15" fillId="0" borderId="1" xfId="0" applyNumberFormat="1" applyFont="1" applyBorder="1" applyAlignment="1">
      <alignment horizontal="right" wrapText="1"/>
    </xf>
    <xf numFmtId="10" fontId="15" fillId="5" borderId="1" xfId="0" applyNumberFormat="1" applyFont="1" applyFill="1" applyBorder="1" applyAlignment="1">
      <alignment horizontal="right" wrapText="1"/>
    </xf>
    <xf numFmtId="0" fontId="14" fillId="0" borderId="3" xfId="0" applyFont="1" applyBorder="1" applyAlignment="1">
      <alignment horizontal="left" wrapText="1"/>
    </xf>
    <xf numFmtId="0" fontId="11" fillId="0" borderId="3" xfId="0" applyNumberFormat="1" applyFont="1" applyBorder="1" applyAlignment="1">
      <alignment horizontal="center" wrapText="1"/>
    </xf>
    <xf numFmtId="2" fontId="15" fillId="0" borderId="3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 shrinkToFit="1"/>
    </xf>
    <xf numFmtId="0" fontId="11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right" wrapText="1"/>
    </xf>
    <xf numFmtId="2" fontId="15" fillId="5" borderId="0" xfId="0" applyNumberFormat="1" applyFont="1" applyFill="1" applyBorder="1" applyAlignment="1">
      <alignment horizontal="right" wrapText="1"/>
    </xf>
    <xf numFmtId="2" fontId="17" fillId="0" borderId="1" xfId="0" applyNumberFormat="1" applyFont="1" applyBorder="1" applyAlignment="1">
      <alignment horizontal="center" wrapText="1"/>
    </xf>
    <xf numFmtId="1" fontId="16" fillId="5" borderId="1" xfId="0" applyNumberFormat="1" applyFont="1" applyFill="1" applyBorder="1" applyAlignment="1">
      <alignment wrapText="1"/>
    </xf>
    <xf numFmtId="0" fontId="11" fillId="6" borderId="5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wrapText="1"/>
    </xf>
    <xf numFmtId="0" fontId="11" fillId="6" borderId="9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right" wrapText="1"/>
    </xf>
    <xf numFmtId="0" fontId="15" fillId="0" borderId="6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0"/>
  <sheetViews>
    <sheetView tabSelected="1" view="pageBreakPreview" zoomScaleSheetLayoutView="100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O141" sqref="O141"/>
    </sheetView>
  </sheetViews>
  <sheetFormatPr defaultColWidth="9.140625" defaultRowHeight="15.75"/>
  <cols>
    <col min="1" max="1" width="12.7109375" style="112" bestFit="1" customWidth="1"/>
    <col min="2" max="2" width="29.28515625" style="112" customWidth="1"/>
    <col min="3" max="3" width="9.28515625" style="134" customWidth="1"/>
    <col min="4" max="5" width="7.7109375" style="154" bestFit="1" customWidth="1"/>
    <col min="6" max="6" width="8.85546875" style="154" bestFit="1" customWidth="1"/>
    <col min="7" max="7" width="12.42578125" style="154" bestFit="1" customWidth="1"/>
    <col min="8" max="8" width="7.7109375" style="154" bestFit="1" customWidth="1"/>
    <col min="9" max="9" width="8.85546875" style="154" bestFit="1" customWidth="1"/>
    <col min="10" max="10" width="7.7109375" style="154" bestFit="1" customWidth="1"/>
    <col min="11" max="11" width="6.7109375" style="154" bestFit="1" customWidth="1"/>
    <col min="12" max="13" width="8.85546875" style="154" bestFit="1" customWidth="1"/>
    <col min="14" max="15" width="7.7109375" style="154" bestFit="1" customWidth="1"/>
    <col min="16" max="16384" width="9.140625" style="112"/>
  </cols>
  <sheetData>
    <row r="1" spans="1:15" s="107" customFormat="1">
      <c r="A1" s="180" t="s">
        <v>207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107" customFormat="1" ht="15" customHeight="1">
      <c r="A2" s="189" t="s">
        <v>70</v>
      </c>
      <c r="B2" s="191" t="s">
        <v>71</v>
      </c>
      <c r="C2" s="189" t="s">
        <v>259</v>
      </c>
      <c r="D2" s="193" t="s">
        <v>72</v>
      </c>
      <c r="E2" s="194"/>
      <c r="F2" s="195"/>
      <c r="G2" s="109" t="s">
        <v>73</v>
      </c>
      <c r="H2" s="109"/>
      <c r="I2" s="193" t="s">
        <v>219</v>
      </c>
      <c r="J2" s="194"/>
      <c r="K2" s="194"/>
      <c r="L2" s="194"/>
      <c r="M2" s="194"/>
      <c r="N2" s="194"/>
      <c r="O2" s="195"/>
    </row>
    <row r="3" spans="1:15" s="107" customFormat="1" ht="15" customHeight="1">
      <c r="A3" s="190"/>
      <c r="B3" s="192"/>
      <c r="C3" s="190"/>
      <c r="D3" s="109" t="s">
        <v>16</v>
      </c>
      <c r="E3" s="109" t="s">
        <v>17</v>
      </c>
      <c r="F3" s="109" t="s">
        <v>18</v>
      </c>
      <c r="G3" s="109" t="s">
        <v>74</v>
      </c>
      <c r="H3" s="109" t="s">
        <v>75</v>
      </c>
      <c r="I3" s="109" t="s">
        <v>20</v>
      </c>
      <c r="J3" s="109" t="s">
        <v>21</v>
      </c>
      <c r="K3" s="109" t="s">
        <v>76</v>
      </c>
      <c r="L3" s="109" t="s">
        <v>77</v>
      </c>
      <c r="M3" s="109" t="s">
        <v>23</v>
      </c>
      <c r="N3" s="109" t="s">
        <v>24</v>
      </c>
      <c r="O3" s="109" t="s">
        <v>25</v>
      </c>
    </row>
    <row r="4" spans="1:15" s="107" customFormat="1">
      <c r="A4" s="28"/>
      <c r="B4" s="28" t="s">
        <v>78</v>
      </c>
      <c r="C4" s="28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>
      <c r="A5" s="117">
        <v>132</v>
      </c>
      <c r="B5" s="106" t="s">
        <v>180</v>
      </c>
      <c r="C5" s="111">
        <v>200</v>
      </c>
      <c r="D5" s="115">
        <v>11.64</v>
      </c>
      <c r="E5" s="115">
        <v>18.04</v>
      </c>
      <c r="F5" s="115">
        <v>3.04</v>
      </c>
      <c r="G5" s="115">
        <v>221.08</v>
      </c>
      <c r="H5" s="115">
        <v>0.38</v>
      </c>
      <c r="I5" s="115">
        <v>0</v>
      </c>
      <c r="J5" s="115">
        <v>0</v>
      </c>
      <c r="K5" s="115">
        <v>0</v>
      </c>
      <c r="L5" s="115">
        <v>172</v>
      </c>
      <c r="M5" s="115">
        <v>129</v>
      </c>
      <c r="N5" s="115">
        <v>14.7</v>
      </c>
      <c r="O5" s="115">
        <v>5</v>
      </c>
    </row>
    <row r="6" spans="1:15">
      <c r="A6" s="117" t="s">
        <v>224</v>
      </c>
      <c r="B6" s="106" t="s">
        <v>163</v>
      </c>
      <c r="C6" s="111">
        <v>20</v>
      </c>
      <c r="D6" s="115">
        <v>4.6399999999999997</v>
      </c>
      <c r="E6" s="115">
        <v>5.9200000000000008</v>
      </c>
      <c r="F6" s="115">
        <v>0</v>
      </c>
      <c r="G6" s="115">
        <v>72.72</v>
      </c>
      <c r="H6" s="115">
        <v>0</v>
      </c>
      <c r="I6" s="115">
        <v>0.25600000000000001</v>
      </c>
      <c r="J6" s="115">
        <v>69.36</v>
      </c>
      <c r="K6" s="115">
        <v>0</v>
      </c>
      <c r="L6" s="115">
        <v>332.8</v>
      </c>
      <c r="M6" s="115">
        <v>20</v>
      </c>
      <c r="N6" s="115">
        <v>18.68</v>
      </c>
      <c r="O6" s="115">
        <v>0.25600000000000001</v>
      </c>
    </row>
    <row r="7" spans="1:15" s="107" customFormat="1">
      <c r="A7" s="158">
        <v>3</v>
      </c>
      <c r="B7" s="131" t="s">
        <v>154</v>
      </c>
      <c r="C7" s="130">
        <v>200</v>
      </c>
      <c r="D7" s="149">
        <v>4.0999999999999996</v>
      </c>
      <c r="E7" s="149">
        <v>4.2</v>
      </c>
      <c r="F7" s="149">
        <v>15.8</v>
      </c>
      <c r="G7" s="149">
        <v>116.8</v>
      </c>
      <c r="H7" s="149">
        <v>0.03</v>
      </c>
      <c r="I7" s="149">
        <v>1.6</v>
      </c>
      <c r="J7" s="149">
        <v>0.06</v>
      </c>
      <c r="K7" s="149">
        <v>0.3</v>
      </c>
      <c r="L7" s="149">
        <v>193.44</v>
      </c>
      <c r="M7" s="149">
        <v>180</v>
      </c>
      <c r="N7" s="149">
        <v>28</v>
      </c>
      <c r="O7" s="149">
        <v>1.1000000000000001</v>
      </c>
    </row>
    <row r="8" spans="1:15">
      <c r="A8" s="117" t="s">
        <v>221</v>
      </c>
      <c r="B8" s="114" t="s">
        <v>164</v>
      </c>
      <c r="C8" s="111">
        <v>200</v>
      </c>
      <c r="D8" s="115">
        <v>5.6</v>
      </c>
      <c r="E8" s="115">
        <v>6.38</v>
      </c>
      <c r="F8" s="115">
        <v>8.18</v>
      </c>
      <c r="G8" s="141">
        <v>112.24</v>
      </c>
      <c r="H8" s="115">
        <v>0.08</v>
      </c>
      <c r="I8" s="115">
        <v>1.4</v>
      </c>
      <c r="J8" s="115">
        <v>40</v>
      </c>
      <c r="K8" s="115">
        <v>0</v>
      </c>
      <c r="L8" s="115">
        <v>240</v>
      </c>
      <c r="M8" s="115">
        <v>180</v>
      </c>
      <c r="N8" s="115">
        <v>28</v>
      </c>
      <c r="O8" s="115">
        <v>0.2</v>
      </c>
    </row>
    <row r="9" spans="1:15">
      <c r="A9" s="117" t="s">
        <v>54</v>
      </c>
      <c r="B9" s="106" t="s">
        <v>83</v>
      </c>
      <c r="C9" s="111">
        <v>30</v>
      </c>
      <c r="D9" s="115">
        <v>3.2</v>
      </c>
      <c r="E9" s="115">
        <v>1.4</v>
      </c>
      <c r="F9" s="115">
        <v>13.1</v>
      </c>
      <c r="G9" s="115">
        <v>82.2</v>
      </c>
      <c r="H9" s="115">
        <v>0.123</v>
      </c>
      <c r="I9" s="115">
        <v>0.06</v>
      </c>
      <c r="J9" s="115">
        <v>0</v>
      </c>
      <c r="K9" s="115">
        <v>5.7000000000000002E-2</v>
      </c>
      <c r="L9" s="115">
        <v>37.5</v>
      </c>
      <c r="M9" s="115">
        <v>38.700000000000003</v>
      </c>
      <c r="N9" s="115">
        <v>12.3</v>
      </c>
      <c r="O9" s="115">
        <v>1.08</v>
      </c>
    </row>
    <row r="10" spans="1:15">
      <c r="A10" s="117" t="s">
        <v>54</v>
      </c>
      <c r="B10" s="106" t="s">
        <v>80</v>
      </c>
      <c r="C10" s="111">
        <v>20</v>
      </c>
      <c r="D10" s="115">
        <v>1.5</v>
      </c>
      <c r="E10" s="115">
        <v>0.3</v>
      </c>
      <c r="F10" s="115">
        <v>7.5</v>
      </c>
      <c r="G10" s="115">
        <v>40.200000000000003</v>
      </c>
      <c r="H10" s="115">
        <v>0.04</v>
      </c>
      <c r="I10" s="115">
        <v>0</v>
      </c>
      <c r="J10" s="115">
        <v>0</v>
      </c>
      <c r="K10" s="115">
        <v>0.46</v>
      </c>
      <c r="L10" s="115">
        <v>6.6</v>
      </c>
      <c r="M10" s="115">
        <v>38.799999999999997</v>
      </c>
      <c r="N10" s="115">
        <v>11.4</v>
      </c>
      <c r="O10" s="115">
        <v>0.9</v>
      </c>
    </row>
    <row r="11" spans="1:15">
      <c r="A11" s="28"/>
      <c r="B11" s="28" t="s">
        <v>81</v>
      </c>
      <c r="C11" s="138">
        <f>SUM(C5+C6+C7+C8+C9+C10)</f>
        <v>670</v>
      </c>
      <c r="D11" s="142">
        <f>SUM(D5:D10)</f>
        <v>30.680000000000003</v>
      </c>
      <c r="E11" s="142">
        <f t="shared" ref="E11:O11" si="0">SUM(E5:E10)</f>
        <v>36.239999999999995</v>
      </c>
      <c r="F11" s="142">
        <f t="shared" si="0"/>
        <v>47.62</v>
      </c>
      <c r="G11" s="142">
        <f t="shared" si="0"/>
        <v>645.24000000000012</v>
      </c>
      <c r="H11" s="142">
        <f t="shared" si="0"/>
        <v>0.65300000000000002</v>
      </c>
      <c r="I11" s="142">
        <f t="shared" si="0"/>
        <v>3.3160000000000003</v>
      </c>
      <c r="J11" s="142">
        <f t="shared" si="0"/>
        <v>109.42</v>
      </c>
      <c r="K11" s="142">
        <f t="shared" si="0"/>
        <v>0.81699999999999995</v>
      </c>
      <c r="L11" s="142">
        <f t="shared" si="0"/>
        <v>982.34</v>
      </c>
      <c r="M11" s="142">
        <f t="shared" si="0"/>
        <v>586.5</v>
      </c>
      <c r="N11" s="142">
        <f t="shared" si="0"/>
        <v>113.08</v>
      </c>
      <c r="O11" s="142">
        <f t="shared" si="0"/>
        <v>8.5359999999999996</v>
      </c>
    </row>
    <row r="12" spans="1:15" s="107" customFormat="1">
      <c r="A12" s="110"/>
      <c r="B12" s="28" t="s">
        <v>82</v>
      </c>
      <c r="C12" s="116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s="161" customFormat="1" ht="31.5">
      <c r="A13" s="117">
        <v>71</v>
      </c>
      <c r="B13" s="133" t="s">
        <v>260</v>
      </c>
      <c r="C13" s="119">
        <v>60</v>
      </c>
      <c r="D13" s="135">
        <v>0.7</v>
      </c>
      <c r="E13" s="135">
        <v>0.1</v>
      </c>
      <c r="F13" s="135">
        <v>3.1</v>
      </c>
      <c r="G13" s="135">
        <v>14.4</v>
      </c>
      <c r="H13" s="135">
        <v>3.5999999999999997E-2</v>
      </c>
      <c r="I13" s="135">
        <v>15</v>
      </c>
      <c r="J13" s="135">
        <v>25.2</v>
      </c>
      <c r="K13" s="135">
        <v>0.32400000000000001</v>
      </c>
      <c r="L13" s="135">
        <v>6</v>
      </c>
      <c r="M13" s="135">
        <v>14.4</v>
      </c>
      <c r="N13" s="135">
        <v>6.6</v>
      </c>
      <c r="O13" s="135">
        <v>0.54</v>
      </c>
    </row>
    <row r="14" spans="1:15" s="161" customFormat="1" ht="31.5">
      <c r="A14" s="117">
        <v>70</v>
      </c>
      <c r="B14" s="133" t="s">
        <v>261</v>
      </c>
      <c r="C14" s="119">
        <v>60</v>
      </c>
      <c r="D14" s="135">
        <v>0.504</v>
      </c>
      <c r="E14" s="135">
        <v>7.1999999999999995E-2</v>
      </c>
      <c r="F14" s="135">
        <v>1.3679999999999999</v>
      </c>
      <c r="G14" s="135">
        <v>11.52</v>
      </c>
      <c r="H14" s="135">
        <v>0</v>
      </c>
      <c r="I14" s="135">
        <v>0</v>
      </c>
      <c r="J14" s="135">
        <v>0</v>
      </c>
      <c r="K14" s="135">
        <v>0</v>
      </c>
      <c r="L14" s="135">
        <v>24.479999999999997</v>
      </c>
      <c r="M14" s="135">
        <v>0</v>
      </c>
      <c r="N14" s="135">
        <v>0</v>
      </c>
      <c r="O14" s="135">
        <v>0.36</v>
      </c>
    </row>
    <row r="15" spans="1:15" s="107" customFormat="1" ht="31.5">
      <c r="A15" s="117">
        <v>142</v>
      </c>
      <c r="B15" s="136" t="s">
        <v>193</v>
      </c>
      <c r="C15" s="111">
        <v>200</v>
      </c>
      <c r="D15" s="115">
        <v>5.7</v>
      </c>
      <c r="E15" s="115">
        <v>16.440000000000001</v>
      </c>
      <c r="F15" s="115">
        <v>35.97</v>
      </c>
      <c r="G15" s="115">
        <v>324.8</v>
      </c>
      <c r="H15" s="115">
        <v>0.14000000000000001</v>
      </c>
      <c r="I15" s="115">
        <v>42.8</v>
      </c>
      <c r="J15" s="115">
        <v>0</v>
      </c>
      <c r="K15" s="115">
        <v>0</v>
      </c>
      <c r="L15" s="115">
        <v>95</v>
      </c>
      <c r="M15" s="115">
        <v>0</v>
      </c>
      <c r="N15" s="115">
        <v>0</v>
      </c>
      <c r="O15" s="115">
        <v>3.23</v>
      </c>
    </row>
    <row r="16" spans="1:15" s="107" customFormat="1">
      <c r="A16" s="117">
        <v>465</v>
      </c>
      <c r="B16" s="106" t="s">
        <v>157</v>
      </c>
      <c r="C16" s="111">
        <v>180</v>
      </c>
      <c r="D16" s="115">
        <v>7.12</v>
      </c>
      <c r="E16" s="115">
        <v>0.72</v>
      </c>
      <c r="F16" s="115">
        <v>37.44</v>
      </c>
      <c r="G16" s="115">
        <v>183.72</v>
      </c>
      <c r="H16" s="115">
        <v>0.03</v>
      </c>
      <c r="I16" s="115">
        <v>0</v>
      </c>
      <c r="J16" s="115">
        <v>20</v>
      </c>
      <c r="K16" s="115">
        <v>0</v>
      </c>
      <c r="L16" s="115">
        <v>12.48</v>
      </c>
      <c r="M16" s="115">
        <v>55.4</v>
      </c>
      <c r="N16" s="115">
        <v>11.24</v>
      </c>
      <c r="O16" s="115">
        <v>1.1200000000000001</v>
      </c>
    </row>
    <row r="17" spans="1:15" s="107" customFormat="1" ht="31.5">
      <c r="A17" s="117">
        <v>413</v>
      </c>
      <c r="B17" s="118" t="s">
        <v>268</v>
      </c>
      <c r="C17" s="119">
        <v>100</v>
      </c>
      <c r="D17" s="135">
        <v>2.4900000000000002</v>
      </c>
      <c r="E17" s="135">
        <v>9.6199999999999992</v>
      </c>
      <c r="F17" s="135">
        <v>4.2300000000000004</v>
      </c>
      <c r="G17" s="135">
        <v>106</v>
      </c>
      <c r="H17" s="135">
        <v>0</v>
      </c>
      <c r="I17" s="135">
        <v>2.92</v>
      </c>
      <c r="J17" s="135">
        <v>0</v>
      </c>
      <c r="K17" s="135">
        <v>0</v>
      </c>
      <c r="L17" s="135">
        <v>16.649999999999999</v>
      </c>
      <c r="M17" s="135">
        <v>0</v>
      </c>
      <c r="N17" s="135">
        <v>4.45</v>
      </c>
      <c r="O17" s="135">
        <v>0.92</v>
      </c>
    </row>
    <row r="18" spans="1:15" s="107" customFormat="1">
      <c r="A18" s="117">
        <v>591</v>
      </c>
      <c r="B18" s="106" t="s">
        <v>226</v>
      </c>
      <c r="C18" s="111">
        <v>200</v>
      </c>
      <c r="D18" s="115">
        <v>0</v>
      </c>
      <c r="E18" s="115">
        <v>0</v>
      </c>
      <c r="F18" s="115">
        <v>33.93</v>
      </c>
      <c r="G18" s="115">
        <v>129</v>
      </c>
      <c r="H18" s="115">
        <v>0</v>
      </c>
      <c r="I18" s="115">
        <v>0</v>
      </c>
      <c r="J18" s="115">
        <v>0</v>
      </c>
      <c r="K18" s="115">
        <v>0</v>
      </c>
      <c r="L18" s="115">
        <v>0.68</v>
      </c>
      <c r="M18" s="115">
        <v>0</v>
      </c>
      <c r="N18" s="115">
        <v>0</v>
      </c>
      <c r="O18" s="115">
        <v>0.1</v>
      </c>
    </row>
    <row r="19" spans="1:15" s="107" customFormat="1">
      <c r="A19" s="110" t="s">
        <v>54</v>
      </c>
      <c r="B19" s="106" t="s">
        <v>83</v>
      </c>
      <c r="C19" s="111">
        <v>45</v>
      </c>
      <c r="D19" s="115">
        <v>4.8</v>
      </c>
      <c r="E19" s="115">
        <v>2</v>
      </c>
      <c r="F19" s="115">
        <v>19.600000000000001</v>
      </c>
      <c r="G19" s="115">
        <v>123.3</v>
      </c>
      <c r="H19" s="115">
        <v>0.185</v>
      </c>
      <c r="I19" s="115">
        <v>0.09</v>
      </c>
      <c r="J19" s="115">
        <v>0</v>
      </c>
      <c r="K19" s="115">
        <v>8.5999999999999993E-2</v>
      </c>
      <c r="L19" s="115">
        <v>56.25</v>
      </c>
      <c r="M19" s="115">
        <v>58.1</v>
      </c>
      <c r="N19" s="115">
        <v>18.45</v>
      </c>
      <c r="O19" s="115">
        <v>1.62</v>
      </c>
    </row>
    <row r="20" spans="1:15" s="107" customFormat="1">
      <c r="A20" s="110" t="s">
        <v>56</v>
      </c>
      <c r="B20" s="106" t="s">
        <v>84</v>
      </c>
      <c r="C20" s="111">
        <v>25</v>
      </c>
      <c r="D20" s="115">
        <v>1.9</v>
      </c>
      <c r="E20" s="115">
        <v>0.4</v>
      </c>
      <c r="F20" s="115">
        <v>9.4</v>
      </c>
      <c r="G20" s="115">
        <v>50.2</v>
      </c>
      <c r="H20" s="115">
        <v>0.05</v>
      </c>
      <c r="I20" s="115">
        <v>0</v>
      </c>
      <c r="J20" s="115">
        <v>0</v>
      </c>
      <c r="K20" s="115">
        <v>0.57499999999999996</v>
      </c>
      <c r="L20" s="115">
        <v>8.25</v>
      </c>
      <c r="M20" s="115">
        <v>48.5</v>
      </c>
      <c r="N20" s="115">
        <v>14.25</v>
      </c>
      <c r="O20" s="115">
        <v>1.125</v>
      </c>
    </row>
    <row r="21" spans="1:15" s="107" customFormat="1">
      <c r="A21" s="110" t="s">
        <v>54</v>
      </c>
      <c r="B21" s="106" t="s">
        <v>148</v>
      </c>
      <c r="C21" s="111">
        <v>200</v>
      </c>
      <c r="D21" s="115">
        <v>1.8</v>
      </c>
      <c r="E21" s="115">
        <v>0.4</v>
      </c>
      <c r="F21" s="115">
        <v>16.2</v>
      </c>
      <c r="G21" s="115">
        <v>86</v>
      </c>
      <c r="H21" s="115">
        <v>0.08</v>
      </c>
      <c r="I21" s="115">
        <v>120</v>
      </c>
      <c r="J21" s="115">
        <v>16</v>
      </c>
      <c r="K21" s="115">
        <v>0.4</v>
      </c>
      <c r="L21" s="115">
        <v>68</v>
      </c>
      <c r="M21" s="115">
        <v>46</v>
      </c>
      <c r="N21" s="115">
        <v>26</v>
      </c>
      <c r="O21" s="115">
        <v>0.6</v>
      </c>
    </row>
    <row r="22" spans="1:15" s="107" customFormat="1">
      <c r="A22" s="110"/>
      <c r="B22" s="28" t="s">
        <v>85</v>
      </c>
      <c r="C22" s="138">
        <f>SUM(C13+C15+C16+C17+C18+C19+C20+C21)</f>
        <v>1010</v>
      </c>
      <c r="D22" s="142">
        <f>SUM(D14:D21)</f>
        <v>24.314</v>
      </c>
      <c r="E22" s="142">
        <f t="shared" ref="E22:O22" si="1">SUM(E14:E21)</f>
        <v>29.651999999999994</v>
      </c>
      <c r="F22" s="142">
        <f t="shared" si="1"/>
        <v>158.13799999999998</v>
      </c>
      <c r="G22" s="142">
        <f t="shared" si="1"/>
        <v>1014.54</v>
      </c>
      <c r="H22" s="142">
        <f t="shared" si="1"/>
        <v>0.48499999999999999</v>
      </c>
      <c r="I22" s="142">
        <f t="shared" si="1"/>
        <v>165.81</v>
      </c>
      <c r="J22" s="142">
        <f t="shared" si="1"/>
        <v>36</v>
      </c>
      <c r="K22" s="142">
        <f t="shared" si="1"/>
        <v>1.0609999999999999</v>
      </c>
      <c r="L22" s="142">
        <f t="shared" si="1"/>
        <v>281.78999999999996</v>
      </c>
      <c r="M22" s="142">
        <f t="shared" si="1"/>
        <v>208</v>
      </c>
      <c r="N22" s="142">
        <f t="shared" si="1"/>
        <v>74.39</v>
      </c>
      <c r="O22" s="142">
        <f t="shared" si="1"/>
        <v>9.0749999999999993</v>
      </c>
    </row>
    <row r="23" spans="1:15" s="107" customFormat="1">
      <c r="A23" s="110"/>
      <c r="B23" s="28" t="s">
        <v>146</v>
      </c>
      <c r="C23" s="120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5" s="107" customFormat="1">
      <c r="A24" s="117">
        <v>588</v>
      </c>
      <c r="B24" s="106" t="s">
        <v>158</v>
      </c>
      <c r="C24" s="111">
        <v>200</v>
      </c>
      <c r="D24" s="115">
        <v>0.56000000000000005</v>
      </c>
      <c r="E24" s="115">
        <v>0</v>
      </c>
      <c r="F24" s="115">
        <v>27.89</v>
      </c>
      <c r="G24" s="115">
        <v>113.79</v>
      </c>
      <c r="H24" s="115">
        <v>0.03</v>
      </c>
      <c r="I24" s="115">
        <v>5.4</v>
      </c>
      <c r="J24" s="115">
        <v>0</v>
      </c>
      <c r="K24" s="115">
        <v>0</v>
      </c>
      <c r="L24" s="115">
        <v>12</v>
      </c>
      <c r="M24" s="115">
        <v>18.190000000000001</v>
      </c>
      <c r="N24" s="115">
        <v>4</v>
      </c>
      <c r="O24" s="115">
        <v>0.8</v>
      </c>
    </row>
    <row r="25" spans="1:15" s="107" customFormat="1" ht="31.5">
      <c r="A25" s="117" t="s">
        <v>264</v>
      </c>
      <c r="B25" s="133" t="s">
        <v>243</v>
      </c>
      <c r="C25" s="111">
        <v>150</v>
      </c>
      <c r="D25" s="115">
        <v>7.7</v>
      </c>
      <c r="E25" s="115">
        <v>7</v>
      </c>
      <c r="F25" s="115">
        <v>30.6</v>
      </c>
      <c r="G25" s="115">
        <v>216.3</v>
      </c>
      <c r="H25" s="115">
        <v>0.02</v>
      </c>
      <c r="I25" s="115">
        <v>0.1</v>
      </c>
      <c r="J25" s="115">
        <v>17</v>
      </c>
      <c r="K25" s="115">
        <v>0.122</v>
      </c>
      <c r="L25" s="115">
        <v>209</v>
      </c>
      <c r="M25" s="115">
        <v>121</v>
      </c>
      <c r="N25" s="115">
        <v>15</v>
      </c>
      <c r="O25" s="115">
        <v>0.7</v>
      </c>
    </row>
    <row r="26" spans="1:15">
      <c r="A26" s="117" t="s">
        <v>54</v>
      </c>
      <c r="B26" s="106" t="s">
        <v>83</v>
      </c>
      <c r="C26" s="111">
        <v>30</v>
      </c>
      <c r="D26" s="115">
        <v>3.2</v>
      </c>
      <c r="E26" s="115">
        <v>1.4</v>
      </c>
      <c r="F26" s="115">
        <v>13.1</v>
      </c>
      <c r="G26" s="115">
        <v>82.2</v>
      </c>
      <c r="H26" s="115">
        <v>0.123</v>
      </c>
      <c r="I26" s="115">
        <v>0.06</v>
      </c>
      <c r="J26" s="115">
        <v>0</v>
      </c>
      <c r="K26" s="115">
        <v>5.7000000000000002E-2</v>
      </c>
      <c r="L26" s="115">
        <v>37.5</v>
      </c>
      <c r="M26" s="115">
        <v>38.700000000000003</v>
      </c>
      <c r="N26" s="115">
        <v>12.3</v>
      </c>
      <c r="O26" s="115">
        <v>1.08</v>
      </c>
    </row>
    <row r="27" spans="1:15" s="107" customFormat="1">
      <c r="A27" s="110"/>
      <c r="B27" s="28" t="s">
        <v>149</v>
      </c>
      <c r="C27" s="139">
        <f>SUM(C24+C25+C26)</f>
        <v>380</v>
      </c>
      <c r="D27" s="147">
        <f t="shared" ref="D27:O27" si="2">SUM(D24:D26)</f>
        <v>11.46</v>
      </c>
      <c r="E27" s="147">
        <f t="shared" si="2"/>
        <v>8.4</v>
      </c>
      <c r="F27" s="147">
        <f t="shared" si="2"/>
        <v>71.59</v>
      </c>
      <c r="G27" s="147">
        <f t="shared" si="2"/>
        <v>412.29</v>
      </c>
      <c r="H27" s="147">
        <f t="shared" si="2"/>
        <v>0.17299999999999999</v>
      </c>
      <c r="I27" s="147">
        <f t="shared" si="2"/>
        <v>5.56</v>
      </c>
      <c r="J27" s="147">
        <f t="shared" si="2"/>
        <v>17</v>
      </c>
      <c r="K27" s="147">
        <f t="shared" si="2"/>
        <v>0.17899999999999999</v>
      </c>
      <c r="L27" s="147">
        <f t="shared" si="2"/>
        <v>258.5</v>
      </c>
      <c r="M27" s="147">
        <f t="shared" si="2"/>
        <v>177.89</v>
      </c>
      <c r="N27" s="147">
        <f t="shared" si="2"/>
        <v>31.3</v>
      </c>
      <c r="O27" s="147">
        <f t="shared" si="2"/>
        <v>2.58</v>
      </c>
    </row>
    <row r="28" spans="1:15" s="107" customFormat="1">
      <c r="A28" s="110"/>
      <c r="B28" s="121" t="s">
        <v>185</v>
      </c>
      <c r="C28" s="122">
        <f t="shared" ref="C28:O28" si="3">C27+C22+C11</f>
        <v>2060</v>
      </c>
      <c r="D28" s="122">
        <f t="shared" si="3"/>
        <v>66.454000000000008</v>
      </c>
      <c r="E28" s="122">
        <f t="shared" si="3"/>
        <v>74.291999999999987</v>
      </c>
      <c r="F28" s="122">
        <f t="shared" si="3"/>
        <v>277.34799999999996</v>
      </c>
      <c r="G28" s="122">
        <f t="shared" si="3"/>
        <v>2072.0700000000002</v>
      </c>
      <c r="H28" s="122">
        <f t="shared" si="3"/>
        <v>1.3109999999999999</v>
      </c>
      <c r="I28" s="122">
        <f t="shared" si="3"/>
        <v>174.68600000000001</v>
      </c>
      <c r="J28" s="122">
        <f t="shared" si="3"/>
        <v>162.42000000000002</v>
      </c>
      <c r="K28" s="122">
        <f t="shared" si="3"/>
        <v>2.0569999999999999</v>
      </c>
      <c r="L28" s="122">
        <f t="shared" si="3"/>
        <v>1522.63</v>
      </c>
      <c r="M28" s="122">
        <f t="shared" si="3"/>
        <v>972.39</v>
      </c>
      <c r="N28" s="122">
        <f t="shared" si="3"/>
        <v>218.76999999999998</v>
      </c>
      <c r="O28" s="122">
        <f t="shared" si="3"/>
        <v>20.190999999999999</v>
      </c>
    </row>
    <row r="29" spans="1:15" s="107" customFormat="1">
      <c r="A29" s="183" t="s">
        <v>208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</row>
    <row r="30" spans="1:15" s="107" customFormat="1">
      <c r="A30" s="189" t="s">
        <v>70</v>
      </c>
      <c r="B30" s="191" t="s">
        <v>71</v>
      </c>
      <c r="C30" s="189" t="s">
        <v>259</v>
      </c>
      <c r="D30" s="186" t="s">
        <v>72</v>
      </c>
      <c r="E30" s="187"/>
      <c r="F30" s="188"/>
      <c r="G30" s="140" t="s">
        <v>73</v>
      </c>
      <c r="H30" s="140"/>
      <c r="I30" s="186" t="s">
        <v>219</v>
      </c>
      <c r="J30" s="187"/>
      <c r="K30" s="187"/>
      <c r="L30" s="187"/>
      <c r="M30" s="187"/>
      <c r="N30" s="187"/>
      <c r="O30" s="188"/>
    </row>
    <row r="31" spans="1:15" s="107" customFormat="1">
      <c r="A31" s="190"/>
      <c r="B31" s="192"/>
      <c r="C31" s="190"/>
      <c r="D31" s="140" t="s">
        <v>16</v>
      </c>
      <c r="E31" s="140" t="s">
        <v>17</v>
      </c>
      <c r="F31" s="140" t="s">
        <v>18</v>
      </c>
      <c r="G31" s="140" t="s">
        <v>74</v>
      </c>
      <c r="H31" s="140" t="s">
        <v>75</v>
      </c>
      <c r="I31" s="140" t="s">
        <v>20</v>
      </c>
      <c r="J31" s="140" t="s">
        <v>21</v>
      </c>
      <c r="K31" s="140" t="s">
        <v>76</v>
      </c>
      <c r="L31" s="140" t="s">
        <v>77</v>
      </c>
      <c r="M31" s="140" t="s">
        <v>23</v>
      </c>
      <c r="N31" s="140" t="s">
        <v>24</v>
      </c>
      <c r="O31" s="140" t="s">
        <v>25</v>
      </c>
    </row>
    <row r="32" spans="1:15" s="107" customFormat="1">
      <c r="A32" s="106"/>
      <c r="B32" s="28" t="s">
        <v>78</v>
      </c>
      <c r="C32" s="31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s="107" customFormat="1" ht="47.25">
      <c r="A33" s="117" t="s">
        <v>197</v>
      </c>
      <c r="B33" s="106" t="s">
        <v>241</v>
      </c>
      <c r="C33" s="111" t="s">
        <v>134</v>
      </c>
      <c r="D33" s="115">
        <v>8.02</v>
      </c>
      <c r="E33" s="115">
        <v>15</v>
      </c>
      <c r="F33" s="115">
        <v>44.01</v>
      </c>
      <c r="G33" s="115">
        <v>312</v>
      </c>
      <c r="H33" s="115">
        <v>0</v>
      </c>
      <c r="I33" s="115">
        <v>2.6</v>
      </c>
      <c r="J33" s="115">
        <v>0</v>
      </c>
      <c r="K33" s="115">
        <v>0</v>
      </c>
      <c r="L33" s="115">
        <v>241.76</v>
      </c>
      <c r="M33" s="115">
        <v>0</v>
      </c>
      <c r="N33" s="115">
        <v>45.08</v>
      </c>
      <c r="O33" s="115">
        <v>0.51</v>
      </c>
    </row>
    <row r="34" spans="1:15" s="107" customFormat="1">
      <c r="A34" s="117">
        <v>14</v>
      </c>
      <c r="B34" s="133" t="s">
        <v>159</v>
      </c>
      <c r="C34" s="111">
        <v>10</v>
      </c>
      <c r="D34" s="115">
        <v>0.1</v>
      </c>
      <c r="E34" s="115">
        <v>7.2</v>
      </c>
      <c r="F34" s="115">
        <v>0.1</v>
      </c>
      <c r="G34" s="115">
        <v>57</v>
      </c>
      <c r="H34" s="115">
        <v>0</v>
      </c>
      <c r="I34" s="115">
        <v>0</v>
      </c>
      <c r="J34" s="115">
        <v>40</v>
      </c>
      <c r="K34" s="115">
        <v>0</v>
      </c>
      <c r="L34" s="115">
        <v>1.2</v>
      </c>
      <c r="M34" s="115">
        <v>3</v>
      </c>
      <c r="N34" s="115">
        <v>0.04</v>
      </c>
      <c r="O34" s="115">
        <v>0.02</v>
      </c>
    </row>
    <row r="35" spans="1:15" s="107" customFormat="1">
      <c r="A35" s="117">
        <v>642</v>
      </c>
      <c r="B35" s="133" t="s">
        <v>160</v>
      </c>
      <c r="C35" s="111">
        <v>200</v>
      </c>
      <c r="D35" s="115">
        <v>4.5</v>
      </c>
      <c r="E35" s="115">
        <v>6.7</v>
      </c>
      <c r="F35" s="115">
        <v>16.3</v>
      </c>
      <c r="G35" s="115">
        <v>142.5</v>
      </c>
      <c r="H35" s="115">
        <v>0.02</v>
      </c>
      <c r="I35" s="115">
        <v>1.5</v>
      </c>
      <c r="J35" s="115">
        <v>0.03</v>
      </c>
      <c r="K35" s="115">
        <v>0.3</v>
      </c>
      <c r="L35" s="115">
        <v>185.5</v>
      </c>
      <c r="M35" s="115">
        <v>125.64</v>
      </c>
      <c r="N35" s="115">
        <v>24.3</v>
      </c>
      <c r="O35" s="115">
        <v>0.51</v>
      </c>
    </row>
    <row r="36" spans="1:15" s="107" customFormat="1">
      <c r="A36" s="117" t="s">
        <v>54</v>
      </c>
      <c r="B36" s="106" t="s">
        <v>83</v>
      </c>
      <c r="C36" s="111">
        <v>30</v>
      </c>
      <c r="D36" s="115">
        <v>3.2</v>
      </c>
      <c r="E36" s="115">
        <v>1.4</v>
      </c>
      <c r="F36" s="115">
        <v>13.1</v>
      </c>
      <c r="G36" s="115">
        <v>82.2</v>
      </c>
      <c r="H36" s="115">
        <v>0.123</v>
      </c>
      <c r="I36" s="115">
        <v>0.06</v>
      </c>
      <c r="J36" s="115">
        <v>0</v>
      </c>
      <c r="K36" s="115">
        <v>5.7000000000000002E-2</v>
      </c>
      <c r="L36" s="115">
        <v>37.5</v>
      </c>
      <c r="M36" s="115">
        <v>38.700000000000003</v>
      </c>
      <c r="N36" s="115">
        <v>12.3</v>
      </c>
      <c r="O36" s="115">
        <v>1.08</v>
      </c>
    </row>
    <row r="37" spans="1:15" s="107" customFormat="1">
      <c r="A37" s="117" t="s">
        <v>56</v>
      </c>
      <c r="B37" s="106" t="s">
        <v>80</v>
      </c>
      <c r="C37" s="111">
        <v>20</v>
      </c>
      <c r="D37" s="115">
        <v>1.5</v>
      </c>
      <c r="E37" s="115">
        <v>0.3</v>
      </c>
      <c r="F37" s="115">
        <v>7.5</v>
      </c>
      <c r="G37" s="115">
        <v>40.200000000000003</v>
      </c>
      <c r="H37" s="115">
        <v>0.04</v>
      </c>
      <c r="I37" s="115">
        <v>0</v>
      </c>
      <c r="J37" s="115">
        <v>0</v>
      </c>
      <c r="K37" s="115">
        <v>0.46</v>
      </c>
      <c r="L37" s="115">
        <v>6.6</v>
      </c>
      <c r="M37" s="115">
        <v>38.799999999999997</v>
      </c>
      <c r="N37" s="115">
        <v>11.4</v>
      </c>
      <c r="O37" s="115">
        <v>0.9</v>
      </c>
    </row>
    <row r="38" spans="1:15" s="107" customFormat="1">
      <c r="A38" s="117" t="s">
        <v>54</v>
      </c>
      <c r="B38" s="106" t="s">
        <v>161</v>
      </c>
      <c r="C38" s="111">
        <v>200</v>
      </c>
      <c r="D38" s="115">
        <v>3</v>
      </c>
      <c r="E38" s="115">
        <v>1</v>
      </c>
      <c r="F38" s="115">
        <v>42</v>
      </c>
      <c r="G38" s="115">
        <v>192</v>
      </c>
      <c r="H38" s="115">
        <v>0.08</v>
      </c>
      <c r="I38" s="115">
        <v>20</v>
      </c>
      <c r="J38" s="115">
        <v>40</v>
      </c>
      <c r="K38" s="115">
        <v>0.08</v>
      </c>
      <c r="L38" s="115">
        <v>16</v>
      </c>
      <c r="M38" s="115">
        <v>56</v>
      </c>
      <c r="N38" s="115">
        <v>84</v>
      </c>
      <c r="O38" s="115">
        <v>1.2</v>
      </c>
    </row>
    <row r="39" spans="1:15" s="107" customFormat="1">
      <c r="A39" s="110"/>
      <c r="B39" s="28" t="s">
        <v>81</v>
      </c>
      <c r="C39" s="127">
        <f>SUM(C38+C37+C36+C35+C34+200+10)</f>
        <v>670</v>
      </c>
      <c r="D39" s="142">
        <f>SUM(D33:D38)</f>
        <v>20.32</v>
      </c>
      <c r="E39" s="142">
        <f t="shared" ref="E39:O39" si="4">SUM(E33:E38)</f>
        <v>31.599999999999998</v>
      </c>
      <c r="F39" s="142">
        <f t="shared" si="4"/>
        <v>123.00999999999999</v>
      </c>
      <c r="G39" s="142">
        <f t="shared" si="4"/>
        <v>825.90000000000009</v>
      </c>
      <c r="H39" s="142">
        <f t="shared" si="4"/>
        <v>0.26300000000000001</v>
      </c>
      <c r="I39" s="142">
        <f t="shared" si="4"/>
        <v>24.16</v>
      </c>
      <c r="J39" s="142">
        <f t="shared" si="4"/>
        <v>80.03</v>
      </c>
      <c r="K39" s="142">
        <f t="shared" si="4"/>
        <v>0.89699999999999991</v>
      </c>
      <c r="L39" s="142">
        <f t="shared" si="4"/>
        <v>488.56</v>
      </c>
      <c r="M39" s="142">
        <f t="shared" si="4"/>
        <v>262.14</v>
      </c>
      <c r="N39" s="142">
        <f t="shared" si="4"/>
        <v>177.12</v>
      </c>
      <c r="O39" s="142">
        <f t="shared" si="4"/>
        <v>4.22</v>
      </c>
    </row>
    <row r="40" spans="1:15" s="107" customFormat="1">
      <c r="A40" s="110"/>
      <c r="B40" s="28" t="s">
        <v>82</v>
      </c>
      <c r="C40" s="123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</row>
    <row r="41" spans="1:15" s="161" customFormat="1" ht="31.5">
      <c r="A41" s="117">
        <v>71</v>
      </c>
      <c r="B41" s="118" t="s">
        <v>263</v>
      </c>
      <c r="C41" s="119">
        <v>60</v>
      </c>
      <c r="D41" s="135">
        <v>0.504</v>
      </c>
      <c r="E41" s="135">
        <v>0.1</v>
      </c>
      <c r="F41" s="135">
        <v>1.5</v>
      </c>
      <c r="G41" s="135">
        <v>8.4</v>
      </c>
      <c r="H41" s="135">
        <v>1.7999999999999999E-2</v>
      </c>
      <c r="I41" s="135">
        <v>6</v>
      </c>
      <c r="J41" s="135">
        <v>6</v>
      </c>
      <c r="K41" s="135">
        <v>0.06</v>
      </c>
      <c r="L41" s="135">
        <v>13.8</v>
      </c>
      <c r="M41" s="135">
        <v>25.2</v>
      </c>
      <c r="N41" s="135">
        <v>8.4</v>
      </c>
      <c r="O41" s="135">
        <v>0.36</v>
      </c>
    </row>
    <row r="42" spans="1:15" s="161" customFormat="1" ht="31.5">
      <c r="A42" s="117">
        <v>70</v>
      </c>
      <c r="B42" s="118" t="s">
        <v>262</v>
      </c>
      <c r="C42" s="119">
        <v>60</v>
      </c>
      <c r="D42" s="135">
        <v>0.504</v>
      </c>
      <c r="E42" s="135">
        <v>7.1999999999999995E-2</v>
      </c>
      <c r="F42" s="135">
        <v>1.3679999999999999</v>
      </c>
      <c r="G42" s="135">
        <v>11.52</v>
      </c>
      <c r="H42" s="135">
        <v>0</v>
      </c>
      <c r="I42" s="135">
        <v>0</v>
      </c>
      <c r="J42" s="135">
        <v>0</v>
      </c>
      <c r="K42" s="135">
        <v>0</v>
      </c>
      <c r="L42" s="135">
        <v>24.479999999999997</v>
      </c>
      <c r="M42" s="135">
        <v>0</v>
      </c>
      <c r="N42" s="135">
        <v>0</v>
      </c>
      <c r="O42" s="135">
        <v>0.36</v>
      </c>
    </row>
    <row r="43" spans="1:15" s="107" customFormat="1">
      <c r="A43" s="117">
        <v>43</v>
      </c>
      <c r="B43" s="106" t="s">
        <v>177</v>
      </c>
      <c r="C43" s="111">
        <v>200</v>
      </c>
      <c r="D43" s="115">
        <v>1.76</v>
      </c>
      <c r="E43" s="115">
        <v>1.28</v>
      </c>
      <c r="F43" s="115">
        <v>9.6999999999999993</v>
      </c>
      <c r="G43" s="115">
        <v>93.36</v>
      </c>
      <c r="H43" s="115">
        <v>0</v>
      </c>
      <c r="I43" s="115">
        <v>6.59</v>
      </c>
      <c r="J43" s="115">
        <v>0</v>
      </c>
      <c r="K43" s="115">
        <v>0</v>
      </c>
      <c r="L43" s="115">
        <v>30.16</v>
      </c>
      <c r="M43" s="115">
        <v>0</v>
      </c>
      <c r="N43" s="115">
        <v>14.4</v>
      </c>
      <c r="O43" s="115">
        <v>1.22</v>
      </c>
    </row>
    <row r="44" spans="1:15" ht="47.25">
      <c r="A44" s="117">
        <v>235</v>
      </c>
      <c r="B44" s="106" t="s">
        <v>198</v>
      </c>
      <c r="C44" s="111">
        <v>125</v>
      </c>
      <c r="D44" s="115">
        <v>14.9</v>
      </c>
      <c r="E44" s="115">
        <v>10.9</v>
      </c>
      <c r="F44" s="115">
        <v>1.8</v>
      </c>
      <c r="G44" s="115">
        <v>164.8</v>
      </c>
      <c r="H44" s="115">
        <v>0</v>
      </c>
      <c r="I44" s="115">
        <v>1.8</v>
      </c>
      <c r="J44" s="115">
        <v>0</v>
      </c>
      <c r="K44" s="115">
        <v>0</v>
      </c>
      <c r="L44" s="115">
        <v>37.11</v>
      </c>
      <c r="M44" s="115">
        <v>0</v>
      </c>
      <c r="N44" s="115">
        <v>27.94</v>
      </c>
      <c r="O44" s="115">
        <v>0.76</v>
      </c>
    </row>
    <row r="45" spans="1:15" s="107" customFormat="1">
      <c r="A45" s="117">
        <v>472</v>
      </c>
      <c r="B45" s="113" t="s">
        <v>155</v>
      </c>
      <c r="C45" s="111">
        <v>180</v>
      </c>
      <c r="D45" s="115">
        <v>3.95</v>
      </c>
      <c r="E45" s="115">
        <v>6.11</v>
      </c>
      <c r="F45" s="115">
        <v>26.46</v>
      </c>
      <c r="G45" s="141">
        <v>176.4</v>
      </c>
      <c r="H45" s="115">
        <v>0.21</v>
      </c>
      <c r="I45" s="115">
        <v>30.84</v>
      </c>
      <c r="J45" s="115">
        <v>0</v>
      </c>
      <c r="K45" s="115">
        <v>0</v>
      </c>
      <c r="L45" s="115">
        <v>51.07</v>
      </c>
      <c r="M45" s="115">
        <v>0</v>
      </c>
      <c r="N45" s="115">
        <v>39.4</v>
      </c>
      <c r="O45" s="115">
        <v>1.4</v>
      </c>
    </row>
    <row r="46" spans="1:15">
      <c r="A46" s="117">
        <v>348</v>
      </c>
      <c r="B46" s="133" t="s">
        <v>189</v>
      </c>
      <c r="C46" s="119">
        <v>200</v>
      </c>
      <c r="D46" s="135">
        <v>1.04</v>
      </c>
      <c r="E46" s="135">
        <v>0</v>
      </c>
      <c r="F46" s="135">
        <v>30.96</v>
      </c>
      <c r="G46" s="135">
        <v>95</v>
      </c>
      <c r="H46" s="135">
        <v>0.03</v>
      </c>
      <c r="I46" s="135">
        <v>0.8</v>
      </c>
      <c r="J46" s="135">
        <v>0</v>
      </c>
      <c r="K46" s="135">
        <v>0</v>
      </c>
      <c r="L46" s="135">
        <v>32.4</v>
      </c>
      <c r="M46" s="135">
        <v>19</v>
      </c>
      <c r="N46" s="135">
        <v>21</v>
      </c>
      <c r="O46" s="135">
        <v>0.7</v>
      </c>
    </row>
    <row r="47" spans="1:15" s="107" customFormat="1">
      <c r="A47" s="117" t="s">
        <v>54</v>
      </c>
      <c r="B47" s="106" t="s">
        <v>83</v>
      </c>
      <c r="C47" s="111">
        <v>45</v>
      </c>
      <c r="D47" s="115">
        <v>4.8</v>
      </c>
      <c r="E47" s="115">
        <v>2</v>
      </c>
      <c r="F47" s="115">
        <v>19.600000000000001</v>
      </c>
      <c r="G47" s="115">
        <v>123.3</v>
      </c>
      <c r="H47" s="115">
        <v>0.185</v>
      </c>
      <c r="I47" s="115">
        <v>0.09</v>
      </c>
      <c r="J47" s="115">
        <v>0</v>
      </c>
      <c r="K47" s="115">
        <v>8.5999999999999993E-2</v>
      </c>
      <c r="L47" s="115">
        <v>56.25</v>
      </c>
      <c r="M47" s="115">
        <v>58.1</v>
      </c>
      <c r="N47" s="115">
        <v>18.45</v>
      </c>
      <c r="O47" s="115">
        <v>1.62</v>
      </c>
    </row>
    <row r="48" spans="1:15" s="107" customFormat="1">
      <c r="A48" s="117" t="s">
        <v>54</v>
      </c>
      <c r="B48" s="106" t="s">
        <v>80</v>
      </c>
      <c r="C48" s="111">
        <v>25</v>
      </c>
      <c r="D48" s="115">
        <v>1.9</v>
      </c>
      <c r="E48" s="115">
        <v>0.4</v>
      </c>
      <c r="F48" s="115">
        <v>9.4</v>
      </c>
      <c r="G48" s="115">
        <v>50.2</v>
      </c>
      <c r="H48" s="115">
        <v>0.05</v>
      </c>
      <c r="I48" s="115">
        <v>0</v>
      </c>
      <c r="J48" s="115">
        <v>0</v>
      </c>
      <c r="K48" s="115">
        <v>0.57499999999999996</v>
      </c>
      <c r="L48" s="115">
        <v>8.25</v>
      </c>
      <c r="M48" s="115">
        <v>48.5</v>
      </c>
      <c r="N48" s="115">
        <v>14.25</v>
      </c>
      <c r="O48" s="115">
        <v>1.125</v>
      </c>
    </row>
    <row r="49" spans="1:15" s="107" customFormat="1">
      <c r="A49" s="110"/>
      <c r="B49" s="28" t="s">
        <v>85</v>
      </c>
      <c r="C49" s="124">
        <f>SUM(C42+C43+C44+C45+C46+C47+C48)</f>
        <v>835</v>
      </c>
      <c r="D49" s="142">
        <f t="shared" ref="D49:O49" si="5">SUM(D42:D48)</f>
        <v>28.853999999999999</v>
      </c>
      <c r="E49" s="142">
        <f t="shared" si="5"/>
        <v>20.762</v>
      </c>
      <c r="F49" s="142">
        <f t="shared" si="5"/>
        <v>99.288000000000011</v>
      </c>
      <c r="G49" s="142">
        <f t="shared" si="5"/>
        <v>714.58</v>
      </c>
      <c r="H49" s="142">
        <f t="shared" si="5"/>
        <v>0.47499999999999998</v>
      </c>
      <c r="I49" s="142">
        <f t="shared" si="5"/>
        <v>40.120000000000005</v>
      </c>
      <c r="J49" s="142">
        <f t="shared" si="5"/>
        <v>0</v>
      </c>
      <c r="K49" s="142">
        <f t="shared" si="5"/>
        <v>0.66099999999999992</v>
      </c>
      <c r="L49" s="142">
        <f t="shared" si="5"/>
        <v>239.72</v>
      </c>
      <c r="M49" s="142">
        <f t="shared" si="5"/>
        <v>125.6</v>
      </c>
      <c r="N49" s="142">
        <f t="shared" si="5"/>
        <v>135.44</v>
      </c>
      <c r="O49" s="142">
        <f t="shared" si="5"/>
        <v>7.1849999999999996</v>
      </c>
    </row>
    <row r="50" spans="1:15" s="107" customFormat="1">
      <c r="A50" s="110"/>
      <c r="B50" s="28" t="s">
        <v>146</v>
      </c>
      <c r="C50" s="12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s="107" customFormat="1">
      <c r="A51" s="158">
        <v>3</v>
      </c>
      <c r="B51" s="131" t="s">
        <v>154</v>
      </c>
      <c r="C51" s="130">
        <v>200</v>
      </c>
      <c r="D51" s="149">
        <v>4.0999999999999996</v>
      </c>
      <c r="E51" s="149">
        <v>4.2</v>
      </c>
      <c r="F51" s="149">
        <v>15.8</v>
      </c>
      <c r="G51" s="149">
        <v>116.8</v>
      </c>
      <c r="H51" s="149">
        <v>0.03</v>
      </c>
      <c r="I51" s="149">
        <v>1.6</v>
      </c>
      <c r="J51" s="149">
        <v>0.06</v>
      </c>
      <c r="K51" s="149">
        <v>0.3</v>
      </c>
      <c r="L51" s="149">
        <v>193.44</v>
      </c>
      <c r="M51" s="149">
        <v>180</v>
      </c>
      <c r="N51" s="149">
        <v>28</v>
      </c>
      <c r="O51" s="149">
        <v>1.1000000000000001</v>
      </c>
    </row>
    <row r="52" spans="1:15" s="107" customFormat="1" ht="31.5">
      <c r="A52" s="117">
        <v>78</v>
      </c>
      <c r="B52" s="106" t="s">
        <v>245</v>
      </c>
      <c r="C52" s="123" t="s">
        <v>244</v>
      </c>
      <c r="D52" s="149">
        <v>28</v>
      </c>
      <c r="E52" s="149">
        <v>33</v>
      </c>
      <c r="F52" s="149">
        <v>55</v>
      </c>
      <c r="G52" s="149">
        <v>634</v>
      </c>
      <c r="H52" s="149">
        <v>0.1</v>
      </c>
      <c r="I52" s="149">
        <v>0.6</v>
      </c>
      <c r="J52" s="149">
        <v>48.6</v>
      </c>
      <c r="K52" s="149">
        <v>5.6349999999999998</v>
      </c>
      <c r="L52" s="149">
        <v>214</v>
      </c>
      <c r="M52" s="149">
        <v>164.3</v>
      </c>
      <c r="N52" s="149">
        <v>20.6</v>
      </c>
      <c r="O52" s="149">
        <v>1.3</v>
      </c>
    </row>
    <row r="53" spans="1:15" s="107" customFormat="1">
      <c r="A53" s="110"/>
      <c r="B53" s="71" t="s">
        <v>149</v>
      </c>
      <c r="C53" s="110">
        <v>370</v>
      </c>
      <c r="D53" s="150">
        <f>SUM(D51:D52)</f>
        <v>32.1</v>
      </c>
      <c r="E53" s="150">
        <f t="shared" ref="E53:O53" si="6">SUM(E51:E52)</f>
        <v>37.200000000000003</v>
      </c>
      <c r="F53" s="150">
        <f t="shared" si="6"/>
        <v>70.8</v>
      </c>
      <c r="G53" s="150">
        <f t="shared" si="6"/>
        <v>750.8</v>
      </c>
      <c r="H53" s="150">
        <f t="shared" si="6"/>
        <v>0.13</v>
      </c>
      <c r="I53" s="150">
        <f t="shared" si="6"/>
        <v>2.2000000000000002</v>
      </c>
      <c r="J53" s="150">
        <f t="shared" si="6"/>
        <v>48.660000000000004</v>
      </c>
      <c r="K53" s="150">
        <f t="shared" si="6"/>
        <v>5.9349999999999996</v>
      </c>
      <c r="L53" s="150">
        <f t="shared" si="6"/>
        <v>407.44</v>
      </c>
      <c r="M53" s="150">
        <f t="shared" si="6"/>
        <v>344.3</v>
      </c>
      <c r="N53" s="150">
        <f t="shared" si="6"/>
        <v>48.6</v>
      </c>
      <c r="O53" s="150">
        <f t="shared" si="6"/>
        <v>2.4000000000000004</v>
      </c>
    </row>
    <row r="54" spans="1:15" s="107" customFormat="1">
      <c r="A54" s="110"/>
      <c r="B54" s="28" t="s">
        <v>186</v>
      </c>
      <c r="C54" s="155">
        <f t="shared" ref="C54:O54" si="7">C53+C49+C39</f>
        <v>1875</v>
      </c>
      <c r="D54" s="155">
        <f t="shared" si="7"/>
        <v>81.274000000000001</v>
      </c>
      <c r="E54" s="155">
        <f t="shared" si="7"/>
        <v>89.561999999999998</v>
      </c>
      <c r="F54" s="155">
        <f t="shared" si="7"/>
        <v>293.09800000000001</v>
      </c>
      <c r="G54" s="155">
        <f t="shared" si="7"/>
        <v>2291.2800000000002</v>
      </c>
      <c r="H54" s="155">
        <f t="shared" si="7"/>
        <v>0.86799999999999999</v>
      </c>
      <c r="I54" s="155">
        <f t="shared" si="7"/>
        <v>66.48</v>
      </c>
      <c r="J54" s="155">
        <f t="shared" si="7"/>
        <v>128.69</v>
      </c>
      <c r="K54" s="155">
        <f t="shared" si="7"/>
        <v>7.4929999999999994</v>
      </c>
      <c r="L54" s="155">
        <f t="shared" si="7"/>
        <v>1135.72</v>
      </c>
      <c r="M54" s="155">
        <f t="shared" si="7"/>
        <v>732.04</v>
      </c>
      <c r="N54" s="155">
        <f t="shared" si="7"/>
        <v>361.15999999999997</v>
      </c>
      <c r="O54" s="155">
        <f t="shared" si="7"/>
        <v>13.805</v>
      </c>
    </row>
    <row r="55" spans="1:15" s="107" customFormat="1">
      <c r="A55" s="183" t="s">
        <v>209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</row>
    <row r="56" spans="1:15" s="107" customFormat="1">
      <c r="A56" s="189" t="s">
        <v>70</v>
      </c>
      <c r="B56" s="191" t="s">
        <v>71</v>
      </c>
      <c r="C56" s="189" t="s">
        <v>62</v>
      </c>
      <c r="D56" s="186" t="s">
        <v>72</v>
      </c>
      <c r="E56" s="187"/>
      <c r="F56" s="188"/>
      <c r="G56" s="140" t="s">
        <v>73</v>
      </c>
      <c r="H56" s="140"/>
      <c r="I56" s="186" t="s">
        <v>219</v>
      </c>
      <c r="J56" s="187"/>
      <c r="K56" s="187"/>
      <c r="L56" s="187"/>
      <c r="M56" s="187"/>
      <c r="N56" s="187"/>
      <c r="O56" s="188"/>
    </row>
    <row r="57" spans="1:15" s="107" customFormat="1">
      <c r="A57" s="190"/>
      <c r="B57" s="192"/>
      <c r="C57" s="190"/>
      <c r="D57" s="140" t="s">
        <v>16</v>
      </c>
      <c r="E57" s="140" t="s">
        <v>17</v>
      </c>
      <c r="F57" s="140" t="s">
        <v>18</v>
      </c>
      <c r="G57" s="140" t="s">
        <v>74</v>
      </c>
      <c r="H57" s="140" t="s">
        <v>75</v>
      </c>
      <c r="I57" s="140" t="s">
        <v>20</v>
      </c>
      <c r="J57" s="140" t="s">
        <v>21</v>
      </c>
      <c r="K57" s="140" t="s">
        <v>76</v>
      </c>
      <c r="L57" s="140" t="s">
        <v>77</v>
      </c>
      <c r="M57" s="140" t="s">
        <v>23</v>
      </c>
      <c r="N57" s="140" t="s">
        <v>24</v>
      </c>
      <c r="O57" s="140" t="s">
        <v>25</v>
      </c>
    </row>
    <row r="58" spans="1:15" s="107" customFormat="1">
      <c r="A58" s="28"/>
      <c r="B58" s="28" t="s">
        <v>78</v>
      </c>
      <c r="C58" s="31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1:15" s="107" customFormat="1" ht="31.5">
      <c r="A59" s="117">
        <v>297</v>
      </c>
      <c r="B59" s="106" t="s">
        <v>225</v>
      </c>
      <c r="C59" s="111" t="s">
        <v>133</v>
      </c>
      <c r="D59" s="115">
        <v>29.08</v>
      </c>
      <c r="E59" s="115">
        <v>21</v>
      </c>
      <c r="F59" s="115">
        <v>37.200000000000003</v>
      </c>
      <c r="G59" s="115">
        <v>448.8</v>
      </c>
      <c r="H59" s="115">
        <v>0.1</v>
      </c>
      <c r="I59" s="115">
        <v>1</v>
      </c>
      <c r="J59" s="115">
        <v>40</v>
      </c>
      <c r="K59" s="115">
        <v>0</v>
      </c>
      <c r="L59" s="115">
        <v>329.08</v>
      </c>
      <c r="M59" s="115">
        <v>166.67</v>
      </c>
      <c r="N59" s="115">
        <v>46.67</v>
      </c>
      <c r="O59" s="115">
        <v>1.1000000000000001</v>
      </c>
    </row>
    <row r="60" spans="1:15" s="107" customFormat="1">
      <c r="A60" s="117" t="s">
        <v>224</v>
      </c>
      <c r="B60" s="106" t="s">
        <v>163</v>
      </c>
      <c r="C60" s="111">
        <v>20</v>
      </c>
      <c r="D60" s="115">
        <v>4.6399999999999997</v>
      </c>
      <c r="E60" s="115">
        <v>5.9200000000000008</v>
      </c>
      <c r="F60" s="115">
        <v>0</v>
      </c>
      <c r="G60" s="115">
        <v>72.72</v>
      </c>
      <c r="H60" s="115">
        <v>0</v>
      </c>
      <c r="I60" s="115">
        <v>0.25600000000000001</v>
      </c>
      <c r="J60" s="115">
        <v>69.36</v>
      </c>
      <c r="K60" s="115">
        <v>0</v>
      </c>
      <c r="L60" s="115">
        <v>332.8</v>
      </c>
      <c r="M60" s="115">
        <v>20</v>
      </c>
      <c r="N60" s="115">
        <v>18.68</v>
      </c>
      <c r="O60" s="115">
        <v>0.32</v>
      </c>
    </row>
    <row r="61" spans="1:15" s="107" customFormat="1" ht="31.5">
      <c r="A61" s="117">
        <v>388</v>
      </c>
      <c r="B61" s="106" t="s">
        <v>228</v>
      </c>
      <c r="C61" s="111">
        <v>200</v>
      </c>
      <c r="D61" s="115">
        <v>0.4</v>
      </c>
      <c r="E61" s="115">
        <v>0.2</v>
      </c>
      <c r="F61" s="115">
        <v>23.8</v>
      </c>
      <c r="G61" s="115">
        <v>100</v>
      </c>
      <c r="H61" s="115">
        <v>0</v>
      </c>
      <c r="I61" s="115">
        <v>110</v>
      </c>
      <c r="J61" s="115">
        <v>0</v>
      </c>
      <c r="K61" s="115">
        <v>0</v>
      </c>
      <c r="L61" s="115">
        <v>14</v>
      </c>
      <c r="M61" s="115">
        <v>2</v>
      </c>
      <c r="N61" s="115">
        <v>4</v>
      </c>
      <c r="O61" s="115">
        <v>0.6</v>
      </c>
    </row>
    <row r="62" spans="1:15" s="107" customFormat="1">
      <c r="A62" s="117" t="s">
        <v>221</v>
      </c>
      <c r="B62" s="114" t="s">
        <v>164</v>
      </c>
      <c r="C62" s="111">
        <v>200</v>
      </c>
      <c r="D62" s="115">
        <v>5.6</v>
      </c>
      <c r="E62" s="115">
        <v>6.38</v>
      </c>
      <c r="F62" s="115">
        <v>8.18</v>
      </c>
      <c r="G62" s="141">
        <v>112.24</v>
      </c>
      <c r="H62" s="115">
        <v>0.08</v>
      </c>
      <c r="I62" s="115">
        <v>1.4</v>
      </c>
      <c r="J62" s="115">
        <v>40</v>
      </c>
      <c r="K62" s="115">
        <v>0</v>
      </c>
      <c r="L62" s="115">
        <v>240</v>
      </c>
      <c r="M62" s="115">
        <v>180</v>
      </c>
      <c r="N62" s="115">
        <v>28</v>
      </c>
      <c r="O62" s="115">
        <v>0.2</v>
      </c>
    </row>
    <row r="63" spans="1:15" s="107" customFormat="1">
      <c r="A63" s="117" t="s">
        <v>56</v>
      </c>
      <c r="B63" s="106" t="s">
        <v>83</v>
      </c>
      <c r="C63" s="111">
        <v>30</v>
      </c>
      <c r="D63" s="115">
        <v>3.2</v>
      </c>
      <c r="E63" s="115">
        <v>1.4</v>
      </c>
      <c r="F63" s="115">
        <v>13.1</v>
      </c>
      <c r="G63" s="115">
        <v>82.2</v>
      </c>
      <c r="H63" s="115">
        <v>0.123</v>
      </c>
      <c r="I63" s="115">
        <v>0.06</v>
      </c>
      <c r="J63" s="115">
        <v>0</v>
      </c>
      <c r="K63" s="115">
        <v>5.7000000000000002E-2</v>
      </c>
      <c r="L63" s="115">
        <v>37.5</v>
      </c>
      <c r="M63" s="115">
        <v>38.700000000000003</v>
      </c>
      <c r="N63" s="115">
        <v>12.3</v>
      </c>
      <c r="O63" s="115">
        <v>1.08</v>
      </c>
    </row>
    <row r="64" spans="1:15" s="107" customFormat="1">
      <c r="A64" s="110"/>
      <c r="B64" s="28" t="s">
        <v>87</v>
      </c>
      <c r="C64" s="124">
        <v>680</v>
      </c>
      <c r="D64" s="142">
        <f>SUM(D59:D63)</f>
        <v>42.92</v>
      </c>
      <c r="E64" s="142">
        <f t="shared" ref="E64:O64" si="8">SUM(E59:E63)</f>
        <v>34.9</v>
      </c>
      <c r="F64" s="142">
        <f t="shared" si="8"/>
        <v>82.28</v>
      </c>
      <c r="G64" s="142">
        <f t="shared" si="8"/>
        <v>815.96</v>
      </c>
      <c r="H64" s="142">
        <f t="shared" si="8"/>
        <v>0.30299999999999999</v>
      </c>
      <c r="I64" s="142">
        <f t="shared" si="8"/>
        <v>112.71600000000001</v>
      </c>
      <c r="J64" s="142">
        <f t="shared" si="8"/>
        <v>149.36000000000001</v>
      </c>
      <c r="K64" s="142">
        <f t="shared" si="8"/>
        <v>5.7000000000000002E-2</v>
      </c>
      <c r="L64" s="142">
        <f t="shared" si="8"/>
        <v>953.38</v>
      </c>
      <c r="M64" s="142">
        <f t="shared" si="8"/>
        <v>407.36999999999995</v>
      </c>
      <c r="N64" s="142">
        <f t="shared" si="8"/>
        <v>109.64999999999999</v>
      </c>
      <c r="O64" s="142">
        <f t="shared" si="8"/>
        <v>3.3000000000000003</v>
      </c>
    </row>
    <row r="65" spans="1:15" s="107" customFormat="1">
      <c r="A65" s="110"/>
      <c r="B65" s="28" t="s">
        <v>82</v>
      </c>
      <c r="C65" s="116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 s="161" customFormat="1" ht="31.5">
      <c r="A66" s="117">
        <v>71</v>
      </c>
      <c r="B66" s="133" t="s">
        <v>260</v>
      </c>
      <c r="C66" s="119">
        <v>60</v>
      </c>
      <c r="D66" s="135">
        <v>0.7</v>
      </c>
      <c r="E66" s="135">
        <v>0.1</v>
      </c>
      <c r="F66" s="135">
        <v>3.1</v>
      </c>
      <c r="G66" s="135">
        <v>14.4</v>
      </c>
      <c r="H66" s="135">
        <v>3.5999999999999997E-2</v>
      </c>
      <c r="I66" s="135">
        <v>15</v>
      </c>
      <c r="J66" s="135">
        <v>25.2</v>
      </c>
      <c r="K66" s="135">
        <v>0.32400000000000001</v>
      </c>
      <c r="L66" s="135">
        <v>6</v>
      </c>
      <c r="M66" s="135">
        <v>14.4</v>
      </c>
      <c r="N66" s="135">
        <v>6.6</v>
      </c>
      <c r="O66" s="135">
        <v>0.54</v>
      </c>
    </row>
    <row r="67" spans="1:15" s="161" customFormat="1" ht="31.5">
      <c r="A67" s="117">
        <v>70</v>
      </c>
      <c r="B67" s="133" t="s">
        <v>261</v>
      </c>
      <c r="C67" s="119">
        <v>60</v>
      </c>
      <c r="D67" s="135">
        <v>0.504</v>
      </c>
      <c r="E67" s="135">
        <v>7.1999999999999995E-2</v>
      </c>
      <c r="F67" s="135">
        <v>1.3679999999999999</v>
      </c>
      <c r="G67" s="135">
        <v>11.52</v>
      </c>
      <c r="H67" s="135">
        <v>0</v>
      </c>
      <c r="I67" s="135">
        <v>0</v>
      </c>
      <c r="J67" s="135">
        <v>0</v>
      </c>
      <c r="K67" s="135">
        <v>0</v>
      </c>
      <c r="L67" s="135">
        <v>24.479999999999997</v>
      </c>
      <c r="M67" s="135">
        <v>0</v>
      </c>
      <c r="N67" s="135">
        <v>0</v>
      </c>
      <c r="O67" s="135">
        <v>0.36</v>
      </c>
    </row>
    <row r="68" spans="1:15">
      <c r="A68" s="117">
        <v>99</v>
      </c>
      <c r="B68" s="132" t="s">
        <v>137</v>
      </c>
      <c r="C68" s="111">
        <v>200</v>
      </c>
      <c r="D68" s="115">
        <v>7.11</v>
      </c>
      <c r="E68" s="115">
        <v>8.8000000000000007</v>
      </c>
      <c r="F68" s="115">
        <v>10.98</v>
      </c>
      <c r="G68" s="115">
        <v>149.99</v>
      </c>
      <c r="H68" s="115">
        <v>0.11</v>
      </c>
      <c r="I68" s="115">
        <v>18.100000000000001</v>
      </c>
      <c r="J68" s="115">
        <v>0</v>
      </c>
      <c r="K68" s="115">
        <v>0</v>
      </c>
      <c r="L68" s="115">
        <v>26.04</v>
      </c>
      <c r="M68" s="115">
        <v>0</v>
      </c>
      <c r="N68" s="115">
        <v>0</v>
      </c>
      <c r="O68" s="115">
        <v>1.64</v>
      </c>
    </row>
    <row r="69" spans="1:15">
      <c r="A69" s="117">
        <v>255</v>
      </c>
      <c r="B69" s="132" t="s">
        <v>184</v>
      </c>
      <c r="C69" s="111">
        <v>180</v>
      </c>
      <c r="D69" s="115">
        <v>5.22</v>
      </c>
      <c r="E69" s="115">
        <v>6.3</v>
      </c>
      <c r="F69" s="115">
        <v>41.22</v>
      </c>
      <c r="G69" s="115">
        <v>234</v>
      </c>
      <c r="H69" s="115">
        <v>0.06</v>
      </c>
      <c r="I69" s="115">
        <v>0</v>
      </c>
      <c r="J69" s="115">
        <v>0</v>
      </c>
      <c r="K69" s="115">
        <v>0</v>
      </c>
      <c r="L69" s="115">
        <v>34.299999999999997</v>
      </c>
      <c r="M69" s="115">
        <v>202</v>
      </c>
      <c r="N69" s="115">
        <v>25.2</v>
      </c>
      <c r="O69" s="115">
        <v>1.08</v>
      </c>
    </row>
    <row r="70" spans="1:15" ht="31.5">
      <c r="A70" s="117">
        <v>260</v>
      </c>
      <c r="B70" s="126" t="s">
        <v>204</v>
      </c>
      <c r="C70" s="111">
        <v>100</v>
      </c>
      <c r="D70" s="115">
        <v>14</v>
      </c>
      <c r="E70" s="115">
        <v>11.18</v>
      </c>
      <c r="F70" s="115">
        <v>4.58</v>
      </c>
      <c r="G70" s="115">
        <v>154.5</v>
      </c>
      <c r="H70" s="115">
        <v>0</v>
      </c>
      <c r="I70" s="115">
        <v>2.9</v>
      </c>
      <c r="J70" s="115">
        <v>0</v>
      </c>
      <c r="K70" s="115">
        <v>0</v>
      </c>
      <c r="L70" s="115">
        <v>13.28</v>
      </c>
      <c r="M70" s="115">
        <v>0</v>
      </c>
      <c r="N70" s="115">
        <v>4.7</v>
      </c>
      <c r="O70" s="115">
        <v>0.3</v>
      </c>
    </row>
    <row r="71" spans="1:15">
      <c r="A71" s="117" t="s">
        <v>54</v>
      </c>
      <c r="B71" s="132" t="s">
        <v>139</v>
      </c>
      <c r="C71" s="111">
        <v>200</v>
      </c>
      <c r="D71" s="115">
        <v>1</v>
      </c>
      <c r="E71" s="115">
        <v>0.2</v>
      </c>
      <c r="F71" s="115">
        <v>20.2</v>
      </c>
      <c r="G71" s="115">
        <v>92</v>
      </c>
      <c r="H71" s="115">
        <v>0.02</v>
      </c>
      <c r="I71" s="115">
        <v>4</v>
      </c>
      <c r="J71" s="115">
        <v>0</v>
      </c>
      <c r="K71" s="115">
        <v>0.2</v>
      </c>
      <c r="L71" s="115">
        <v>14</v>
      </c>
      <c r="M71" s="115">
        <v>14</v>
      </c>
      <c r="N71" s="115">
        <v>8</v>
      </c>
      <c r="O71" s="115">
        <v>2.8</v>
      </c>
    </row>
    <row r="72" spans="1:15" s="107" customFormat="1">
      <c r="A72" s="110" t="s">
        <v>54</v>
      </c>
      <c r="B72" s="133" t="s">
        <v>152</v>
      </c>
      <c r="C72" s="111">
        <v>20</v>
      </c>
      <c r="D72" s="115">
        <v>0</v>
      </c>
      <c r="E72" s="115">
        <v>0</v>
      </c>
      <c r="F72" s="115">
        <v>15.9</v>
      </c>
      <c r="G72" s="115">
        <v>64.2</v>
      </c>
      <c r="H72" s="115">
        <v>0</v>
      </c>
      <c r="I72" s="115">
        <v>0</v>
      </c>
      <c r="J72" s="115">
        <v>0</v>
      </c>
      <c r="K72" s="115">
        <v>0</v>
      </c>
      <c r="L72" s="115">
        <v>0.8</v>
      </c>
      <c r="M72" s="115">
        <v>0.2</v>
      </c>
      <c r="N72" s="115">
        <v>0.04</v>
      </c>
      <c r="O72" s="115">
        <v>0.08</v>
      </c>
    </row>
    <row r="73" spans="1:15">
      <c r="A73" s="117" t="s">
        <v>54</v>
      </c>
      <c r="B73" s="126" t="s">
        <v>83</v>
      </c>
      <c r="C73" s="111">
        <v>45</v>
      </c>
      <c r="D73" s="115">
        <v>4.8</v>
      </c>
      <c r="E73" s="115">
        <v>2</v>
      </c>
      <c r="F73" s="115">
        <v>19.600000000000001</v>
      </c>
      <c r="G73" s="115">
        <v>123.3</v>
      </c>
      <c r="H73" s="115">
        <v>0.185</v>
      </c>
      <c r="I73" s="115">
        <v>0.09</v>
      </c>
      <c r="J73" s="115">
        <v>0</v>
      </c>
      <c r="K73" s="115">
        <v>8.5999999999999993E-2</v>
      </c>
      <c r="L73" s="115">
        <v>56.25</v>
      </c>
      <c r="M73" s="115">
        <v>58.1</v>
      </c>
      <c r="N73" s="115">
        <v>18.45</v>
      </c>
      <c r="O73" s="115">
        <v>1.62</v>
      </c>
    </row>
    <row r="74" spans="1:15">
      <c r="A74" s="117" t="s">
        <v>54</v>
      </c>
      <c r="B74" s="126" t="s">
        <v>80</v>
      </c>
      <c r="C74" s="111">
        <v>25</v>
      </c>
      <c r="D74" s="115">
        <v>1.9</v>
      </c>
      <c r="E74" s="115">
        <v>0.4</v>
      </c>
      <c r="F74" s="115">
        <v>9.4</v>
      </c>
      <c r="G74" s="115">
        <v>50.2</v>
      </c>
      <c r="H74" s="115">
        <v>0.05</v>
      </c>
      <c r="I74" s="115">
        <v>0</v>
      </c>
      <c r="J74" s="115">
        <v>0</v>
      </c>
      <c r="K74" s="115">
        <v>0.57499999999999996</v>
      </c>
      <c r="L74" s="115">
        <v>8.25</v>
      </c>
      <c r="M74" s="115">
        <v>48.5</v>
      </c>
      <c r="N74" s="115">
        <v>14.25</v>
      </c>
      <c r="O74" s="115">
        <v>1.125</v>
      </c>
    </row>
    <row r="75" spans="1:15" s="107" customFormat="1">
      <c r="A75" s="110"/>
      <c r="B75" s="28" t="s">
        <v>85</v>
      </c>
      <c r="C75" s="127">
        <f>SUM(C67+C68+C69+C70+C71+C72+C73+C74)</f>
        <v>830</v>
      </c>
      <c r="D75" s="142">
        <f>SUM(D67:D74)</f>
        <v>34.533999999999999</v>
      </c>
      <c r="E75" s="142">
        <f t="shared" ref="E75:O75" si="9">SUM(E67:E74)</f>
        <v>28.951999999999998</v>
      </c>
      <c r="F75" s="142">
        <f t="shared" si="9"/>
        <v>123.24800000000002</v>
      </c>
      <c r="G75" s="142">
        <f t="shared" si="9"/>
        <v>879.71</v>
      </c>
      <c r="H75" s="142">
        <f t="shared" si="9"/>
        <v>0.42499999999999999</v>
      </c>
      <c r="I75" s="142">
        <f t="shared" si="9"/>
        <v>25.09</v>
      </c>
      <c r="J75" s="142">
        <f t="shared" si="9"/>
        <v>0</v>
      </c>
      <c r="K75" s="142">
        <f t="shared" si="9"/>
        <v>0.86099999999999999</v>
      </c>
      <c r="L75" s="142">
        <f t="shared" si="9"/>
        <v>177.39999999999998</v>
      </c>
      <c r="M75" s="142">
        <f t="shared" si="9"/>
        <v>322.8</v>
      </c>
      <c r="N75" s="142">
        <f t="shared" si="9"/>
        <v>70.64</v>
      </c>
      <c r="O75" s="142">
        <f t="shared" si="9"/>
        <v>9.004999999999999</v>
      </c>
    </row>
    <row r="76" spans="1:15" s="107" customFormat="1">
      <c r="A76" s="110"/>
      <c r="B76" s="28" t="s">
        <v>146</v>
      </c>
      <c r="C76" s="111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</row>
    <row r="77" spans="1:15" s="107" customFormat="1">
      <c r="A77" s="117">
        <v>385</v>
      </c>
      <c r="B77" s="106" t="s">
        <v>151</v>
      </c>
      <c r="C77" s="111">
        <v>200</v>
      </c>
      <c r="D77" s="149">
        <v>5.6</v>
      </c>
      <c r="E77" s="149">
        <v>6.4</v>
      </c>
      <c r="F77" s="149">
        <v>9.4</v>
      </c>
      <c r="G77" s="149">
        <v>116</v>
      </c>
      <c r="H77" s="149">
        <v>0.08</v>
      </c>
      <c r="I77" s="149">
        <v>2.6</v>
      </c>
      <c r="J77" s="149">
        <v>0.06</v>
      </c>
      <c r="K77" s="149">
        <v>0.3</v>
      </c>
      <c r="L77" s="149">
        <v>240</v>
      </c>
      <c r="M77" s="149">
        <v>180</v>
      </c>
      <c r="N77" s="149">
        <v>28</v>
      </c>
      <c r="O77" s="149">
        <v>0.12</v>
      </c>
    </row>
    <row r="78" spans="1:15" s="107" customFormat="1">
      <c r="A78" s="117" t="s">
        <v>54</v>
      </c>
      <c r="B78" s="133" t="s">
        <v>194</v>
      </c>
      <c r="C78" s="111">
        <v>100</v>
      </c>
      <c r="D78" s="151">
        <v>6.6</v>
      </c>
      <c r="E78" s="151">
        <v>14.36</v>
      </c>
      <c r="F78" s="151">
        <v>41.13</v>
      </c>
      <c r="G78" s="151">
        <v>320</v>
      </c>
      <c r="H78" s="151">
        <v>0.16</v>
      </c>
      <c r="I78" s="151">
        <v>0.04</v>
      </c>
      <c r="J78" s="151">
        <v>0</v>
      </c>
      <c r="K78" s="151">
        <v>4.71</v>
      </c>
      <c r="L78" s="151">
        <v>21.3</v>
      </c>
      <c r="M78" s="151">
        <v>76.8</v>
      </c>
      <c r="N78" s="151">
        <v>28.2</v>
      </c>
      <c r="O78" s="151">
        <v>1.39</v>
      </c>
    </row>
    <row r="79" spans="1:15" s="107" customFormat="1">
      <c r="A79" s="110" t="s">
        <v>54</v>
      </c>
      <c r="B79" s="106" t="s">
        <v>138</v>
      </c>
      <c r="C79" s="111">
        <v>200</v>
      </c>
      <c r="D79" s="115">
        <v>3</v>
      </c>
      <c r="E79" s="115">
        <v>1</v>
      </c>
      <c r="F79" s="115">
        <v>42</v>
      </c>
      <c r="G79" s="115">
        <v>192</v>
      </c>
      <c r="H79" s="115">
        <v>0.08</v>
      </c>
      <c r="I79" s="115">
        <v>20</v>
      </c>
      <c r="J79" s="115">
        <v>40</v>
      </c>
      <c r="K79" s="115">
        <v>0.08</v>
      </c>
      <c r="L79" s="115">
        <v>16</v>
      </c>
      <c r="M79" s="115">
        <v>56</v>
      </c>
      <c r="N79" s="115">
        <v>84</v>
      </c>
      <c r="O79" s="115">
        <v>1.2</v>
      </c>
    </row>
    <row r="80" spans="1:15" s="107" customFormat="1">
      <c r="A80" s="110"/>
      <c r="B80" s="28" t="s">
        <v>149</v>
      </c>
      <c r="C80" s="127">
        <v>500</v>
      </c>
      <c r="D80" s="142">
        <f>SUM(D77:D79)</f>
        <v>15.2</v>
      </c>
      <c r="E80" s="142">
        <f t="shared" ref="E80:O80" si="10">SUM(E77:E79)</f>
        <v>21.759999999999998</v>
      </c>
      <c r="F80" s="142">
        <f t="shared" si="10"/>
        <v>92.53</v>
      </c>
      <c r="G80" s="142">
        <f t="shared" si="10"/>
        <v>628</v>
      </c>
      <c r="H80" s="142">
        <f t="shared" si="10"/>
        <v>0.32</v>
      </c>
      <c r="I80" s="142">
        <f t="shared" si="10"/>
        <v>22.64</v>
      </c>
      <c r="J80" s="142">
        <f t="shared" si="10"/>
        <v>40.06</v>
      </c>
      <c r="K80" s="142">
        <f t="shared" si="10"/>
        <v>5.09</v>
      </c>
      <c r="L80" s="142">
        <f t="shared" si="10"/>
        <v>277.3</v>
      </c>
      <c r="M80" s="142">
        <f t="shared" si="10"/>
        <v>312.8</v>
      </c>
      <c r="N80" s="142">
        <f t="shared" si="10"/>
        <v>140.19999999999999</v>
      </c>
      <c r="O80" s="142">
        <f t="shared" si="10"/>
        <v>2.71</v>
      </c>
    </row>
    <row r="81" spans="1:15" s="107" customFormat="1">
      <c r="A81" s="110"/>
      <c r="B81" s="28" t="s">
        <v>185</v>
      </c>
      <c r="C81" s="124">
        <f>C80+C75+C64</f>
        <v>2010</v>
      </c>
      <c r="D81" s="124">
        <f t="shared" ref="D81:O81" si="11">D80+D75+D64</f>
        <v>92.653999999999996</v>
      </c>
      <c r="E81" s="124">
        <f t="shared" si="11"/>
        <v>85.611999999999995</v>
      </c>
      <c r="F81" s="124">
        <f t="shared" si="11"/>
        <v>298.05799999999999</v>
      </c>
      <c r="G81" s="124">
        <f t="shared" si="11"/>
        <v>2323.67</v>
      </c>
      <c r="H81" s="124">
        <f t="shared" si="11"/>
        <v>1.048</v>
      </c>
      <c r="I81" s="124">
        <f t="shared" si="11"/>
        <v>160.44600000000003</v>
      </c>
      <c r="J81" s="124">
        <f t="shared" si="11"/>
        <v>189.42000000000002</v>
      </c>
      <c r="K81" s="124">
        <f t="shared" si="11"/>
        <v>6.008</v>
      </c>
      <c r="L81" s="124">
        <f t="shared" si="11"/>
        <v>1408.08</v>
      </c>
      <c r="M81" s="124">
        <f t="shared" si="11"/>
        <v>1042.97</v>
      </c>
      <c r="N81" s="124">
        <f t="shared" si="11"/>
        <v>320.48999999999995</v>
      </c>
      <c r="O81" s="124">
        <f t="shared" si="11"/>
        <v>15.015000000000001</v>
      </c>
    </row>
    <row r="82" spans="1:15" s="107" customFormat="1">
      <c r="A82" s="180" t="s">
        <v>210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2"/>
    </row>
    <row r="83" spans="1:15" s="107" customFormat="1">
      <c r="A83" s="189" t="s">
        <v>70</v>
      </c>
      <c r="B83" s="191" t="s">
        <v>71</v>
      </c>
      <c r="C83" s="189" t="s">
        <v>62</v>
      </c>
      <c r="D83" s="186" t="s">
        <v>72</v>
      </c>
      <c r="E83" s="187"/>
      <c r="F83" s="188"/>
      <c r="G83" s="140" t="s">
        <v>73</v>
      </c>
      <c r="H83" s="140"/>
      <c r="I83" s="186" t="s">
        <v>219</v>
      </c>
      <c r="J83" s="187"/>
      <c r="K83" s="187"/>
      <c r="L83" s="187"/>
      <c r="M83" s="187"/>
      <c r="N83" s="187"/>
      <c r="O83" s="188"/>
    </row>
    <row r="84" spans="1:15" s="107" customFormat="1">
      <c r="A84" s="190"/>
      <c r="B84" s="192"/>
      <c r="C84" s="190"/>
      <c r="D84" s="140" t="s">
        <v>16</v>
      </c>
      <c r="E84" s="140" t="s">
        <v>17</v>
      </c>
      <c r="F84" s="140" t="s">
        <v>18</v>
      </c>
      <c r="G84" s="140" t="s">
        <v>74</v>
      </c>
      <c r="H84" s="140" t="s">
        <v>75</v>
      </c>
      <c r="I84" s="140" t="s">
        <v>20</v>
      </c>
      <c r="J84" s="140" t="s">
        <v>21</v>
      </c>
      <c r="K84" s="140" t="s">
        <v>76</v>
      </c>
      <c r="L84" s="140" t="s">
        <v>77</v>
      </c>
      <c r="M84" s="140" t="s">
        <v>23</v>
      </c>
      <c r="N84" s="140" t="s">
        <v>24</v>
      </c>
      <c r="O84" s="140" t="s">
        <v>25</v>
      </c>
    </row>
    <row r="85" spans="1:15" s="107" customFormat="1">
      <c r="A85" s="28"/>
      <c r="B85" s="28" t="s">
        <v>78</v>
      </c>
      <c r="C85" s="31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5">
      <c r="A86" s="117">
        <v>57</v>
      </c>
      <c r="B86" s="128" t="s">
        <v>270</v>
      </c>
      <c r="C86" s="111">
        <v>200</v>
      </c>
      <c r="D86" s="115">
        <v>8.26</v>
      </c>
      <c r="E86" s="115">
        <v>8.1199999999999992</v>
      </c>
      <c r="F86" s="115">
        <v>12.81</v>
      </c>
      <c r="G86" s="115">
        <v>155.19</v>
      </c>
      <c r="H86" s="115">
        <v>0.13</v>
      </c>
      <c r="I86" s="115">
        <v>87.53</v>
      </c>
      <c r="J86" s="115">
        <v>0</v>
      </c>
      <c r="K86" s="115">
        <v>0</v>
      </c>
      <c r="L86" s="115">
        <v>91.49</v>
      </c>
      <c r="M86" s="115">
        <v>0</v>
      </c>
      <c r="N86" s="115">
        <v>0</v>
      </c>
      <c r="O86" s="115">
        <v>2.56</v>
      </c>
    </row>
    <row r="87" spans="1:15">
      <c r="A87" s="117">
        <v>628</v>
      </c>
      <c r="B87" s="113" t="s">
        <v>147</v>
      </c>
      <c r="C87" s="111">
        <v>200</v>
      </c>
      <c r="D87" s="115">
        <v>0.2</v>
      </c>
      <c r="E87" s="115">
        <v>0.05</v>
      </c>
      <c r="F87" s="115">
        <v>13.6</v>
      </c>
      <c r="G87" s="115">
        <v>56</v>
      </c>
      <c r="H87" s="115">
        <v>0</v>
      </c>
      <c r="I87" s="115">
        <v>3.2</v>
      </c>
      <c r="J87" s="115">
        <v>0</v>
      </c>
      <c r="K87" s="115">
        <v>0</v>
      </c>
      <c r="L87" s="115">
        <v>7.35</v>
      </c>
      <c r="M87" s="115">
        <v>4</v>
      </c>
      <c r="N87" s="115">
        <v>5</v>
      </c>
      <c r="O87" s="115">
        <v>0.8</v>
      </c>
    </row>
    <row r="88" spans="1:15">
      <c r="A88" s="117" t="s">
        <v>54</v>
      </c>
      <c r="B88" s="113" t="s">
        <v>271</v>
      </c>
      <c r="C88" s="111">
        <v>100</v>
      </c>
      <c r="D88" s="115">
        <v>7.2</v>
      </c>
      <c r="E88" s="115">
        <v>15.77</v>
      </c>
      <c r="F88" s="115">
        <v>63.35</v>
      </c>
      <c r="G88" s="115">
        <v>407.53</v>
      </c>
      <c r="H88" s="115">
        <v>0.12</v>
      </c>
      <c r="I88" s="115">
        <v>0</v>
      </c>
      <c r="J88" s="115">
        <v>0</v>
      </c>
      <c r="K88" s="115">
        <v>0</v>
      </c>
      <c r="L88" s="115">
        <v>13.6</v>
      </c>
      <c r="M88" s="115">
        <v>0</v>
      </c>
      <c r="N88" s="115">
        <v>0</v>
      </c>
      <c r="O88" s="115">
        <v>0.92</v>
      </c>
    </row>
    <row r="89" spans="1:15">
      <c r="A89" s="117" t="s">
        <v>54</v>
      </c>
      <c r="B89" s="126" t="s">
        <v>83</v>
      </c>
      <c r="C89" s="111">
        <v>30</v>
      </c>
      <c r="D89" s="115">
        <v>3.2</v>
      </c>
      <c r="E89" s="115">
        <v>1.4</v>
      </c>
      <c r="F89" s="115">
        <v>13.1</v>
      </c>
      <c r="G89" s="115">
        <v>82.2</v>
      </c>
      <c r="H89" s="115">
        <v>0.123</v>
      </c>
      <c r="I89" s="115">
        <v>0.06</v>
      </c>
      <c r="J89" s="115">
        <v>0</v>
      </c>
      <c r="K89" s="115">
        <v>5.7000000000000002E-2</v>
      </c>
      <c r="L89" s="115">
        <v>37.5</v>
      </c>
      <c r="M89" s="115">
        <v>38.700000000000003</v>
      </c>
      <c r="N89" s="115">
        <v>12.3</v>
      </c>
      <c r="O89" s="115">
        <v>1.08</v>
      </c>
    </row>
    <row r="90" spans="1:15">
      <c r="A90" s="117" t="s">
        <v>54</v>
      </c>
      <c r="B90" s="126" t="s">
        <v>80</v>
      </c>
      <c r="C90" s="111">
        <v>20</v>
      </c>
      <c r="D90" s="115">
        <v>1.5</v>
      </c>
      <c r="E90" s="115">
        <v>0.3</v>
      </c>
      <c r="F90" s="115">
        <v>7.5</v>
      </c>
      <c r="G90" s="115">
        <v>40.200000000000003</v>
      </c>
      <c r="H90" s="115">
        <v>0.04</v>
      </c>
      <c r="I90" s="115">
        <v>0</v>
      </c>
      <c r="J90" s="115">
        <v>0</v>
      </c>
      <c r="K90" s="115">
        <v>0.46</v>
      </c>
      <c r="L90" s="115">
        <v>6.6</v>
      </c>
      <c r="M90" s="115">
        <v>38.799999999999997</v>
      </c>
      <c r="N90" s="115">
        <v>11.4</v>
      </c>
      <c r="O90" s="115">
        <v>0.9</v>
      </c>
    </row>
    <row r="91" spans="1:15" s="107" customFormat="1">
      <c r="A91" s="110"/>
      <c r="B91" s="28" t="s">
        <v>81</v>
      </c>
      <c r="C91" s="127">
        <f>SUM(C86+C87+C88+C89+C90)</f>
        <v>550</v>
      </c>
      <c r="D91" s="142">
        <f>SUM(D86:D90)</f>
        <v>20.36</v>
      </c>
      <c r="E91" s="142">
        <f t="shared" ref="E91:O91" si="12">SUM(E86:E90)</f>
        <v>25.639999999999997</v>
      </c>
      <c r="F91" s="142">
        <f t="shared" si="12"/>
        <v>110.36</v>
      </c>
      <c r="G91" s="142">
        <f t="shared" si="12"/>
        <v>741.12000000000012</v>
      </c>
      <c r="H91" s="142">
        <f t="shared" si="12"/>
        <v>0.41299999999999998</v>
      </c>
      <c r="I91" s="142">
        <f t="shared" si="12"/>
        <v>90.79</v>
      </c>
      <c r="J91" s="142">
        <f t="shared" si="12"/>
        <v>0</v>
      </c>
      <c r="K91" s="142">
        <f t="shared" si="12"/>
        <v>0.51700000000000002</v>
      </c>
      <c r="L91" s="142">
        <f t="shared" si="12"/>
        <v>156.54</v>
      </c>
      <c r="M91" s="142">
        <f t="shared" si="12"/>
        <v>81.5</v>
      </c>
      <c r="N91" s="142">
        <f t="shared" si="12"/>
        <v>28.700000000000003</v>
      </c>
      <c r="O91" s="142">
        <f t="shared" si="12"/>
        <v>6.2600000000000007</v>
      </c>
    </row>
    <row r="92" spans="1:15" s="107" customFormat="1">
      <c r="A92" s="110"/>
      <c r="B92" s="28" t="s">
        <v>82</v>
      </c>
      <c r="C92" s="116"/>
      <c r="D92" s="148"/>
      <c r="E92" s="148"/>
      <c r="F92" s="148"/>
      <c r="G92" s="115"/>
      <c r="H92" s="115"/>
      <c r="I92" s="115"/>
      <c r="J92" s="152"/>
      <c r="K92" s="115"/>
      <c r="L92" s="115"/>
      <c r="M92" s="115"/>
      <c r="N92" s="115"/>
      <c r="O92" s="152"/>
    </row>
    <row r="93" spans="1:15" s="107" customFormat="1" ht="47.25">
      <c r="A93" s="117">
        <v>139</v>
      </c>
      <c r="B93" s="106" t="s">
        <v>166</v>
      </c>
      <c r="C93" s="111">
        <v>200</v>
      </c>
      <c r="D93" s="115">
        <v>2.76</v>
      </c>
      <c r="E93" s="115">
        <v>6.31</v>
      </c>
      <c r="F93" s="115">
        <v>17.920000000000002</v>
      </c>
      <c r="G93" s="115">
        <v>145</v>
      </c>
      <c r="H93" s="115">
        <v>0</v>
      </c>
      <c r="I93" s="115">
        <v>0.65</v>
      </c>
      <c r="J93" s="115">
        <v>0</v>
      </c>
      <c r="K93" s="115">
        <v>0</v>
      </c>
      <c r="L93" s="115">
        <v>19.04</v>
      </c>
      <c r="M93" s="115">
        <v>0</v>
      </c>
      <c r="N93" s="115">
        <v>14.08</v>
      </c>
      <c r="O93" s="115">
        <v>1.42</v>
      </c>
    </row>
    <row r="94" spans="1:15" s="107" customFormat="1">
      <c r="A94" s="117">
        <v>255</v>
      </c>
      <c r="B94" s="133" t="s">
        <v>141</v>
      </c>
      <c r="C94" s="111">
        <v>180</v>
      </c>
      <c r="D94" s="115">
        <v>7.12</v>
      </c>
      <c r="E94" s="115">
        <v>0.72</v>
      </c>
      <c r="F94" s="115">
        <v>37.4</v>
      </c>
      <c r="G94" s="115">
        <v>182</v>
      </c>
      <c r="H94" s="115">
        <v>0</v>
      </c>
      <c r="I94" s="115">
        <v>0</v>
      </c>
      <c r="J94" s="115">
        <v>0</v>
      </c>
      <c r="K94" s="115">
        <v>0</v>
      </c>
      <c r="L94" s="115">
        <v>12.4</v>
      </c>
      <c r="M94" s="115">
        <v>0</v>
      </c>
      <c r="N94" s="115">
        <v>11.2</v>
      </c>
      <c r="O94" s="115">
        <v>1.1200000000000001</v>
      </c>
    </row>
    <row r="95" spans="1:15" s="107" customFormat="1">
      <c r="A95" s="117">
        <v>14</v>
      </c>
      <c r="B95" s="128" t="s">
        <v>205</v>
      </c>
      <c r="C95" s="129" t="s">
        <v>206</v>
      </c>
      <c r="D95" s="115">
        <v>7.59</v>
      </c>
      <c r="E95" s="115">
        <v>8.57</v>
      </c>
      <c r="F95" s="115">
        <v>6.79</v>
      </c>
      <c r="G95" s="115">
        <v>134.19999999999999</v>
      </c>
      <c r="H95" s="115">
        <v>0.06</v>
      </c>
      <c r="I95" s="115">
        <v>26.35</v>
      </c>
      <c r="J95" s="115">
        <v>202.3</v>
      </c>
      <c r="K95" s="115">
        <v>1.95</v>
      </c>
      <c r="L95" s="115">
        <v>34.85</v>
      </c>
      <c r="M95" s="115">
        <v>65.099999999999994</v>
      </c>
      <c r="N95" s="115">
        <v>17.739999999999998</v>
      </c>
      <c r="O95" s="115">
        <v>1.54</v>
      </c>
    </row>
    <row r="96" spans="1:15" s="107" customFormat="1">
      <c r="A96" s="117" t="s">
        <v>54</v>
      </c>
      <c r="B96" s="132" t="s">
        <v>139</v>
      </c>
      <c r="C96" s="111">
        <v>200</v>
      </c>
      <c r="D96" s="115">
        <v>1</v>
      </c>
      <c r="E96" s="115">
        <v>0.2</v>
      </c>
      <c r="F96" s="115">
        <v>20.2</v>
      </c>
      <c r="G96" s="115">
        <v>92</v>
      </c>
      <c r="H96" s="115">
        <v>0.02</v>
      </c>
      <c r="I96" s="115">
        <v>4</v>
      </c>
      <c r="J96" s="115">
        <v>0</v>
      </c>
      <c r="K96" s="115">
        <v>0.2</v>
      </c>
      <c r="L96" s="115">
        <v>14</v>
      </c>
      <c r="M96" s="115">
        <v>14</v>
      </c>
      <c r="N96" s="115">
        <v>8</v>
      </c>
      <c r="O96" s="115">
        <v>2.8</v>
      </c>
    </row>
    <row r="97" spans="1:15" s="107" customFormat="1">
      <c r="A97" s="117" t="s">
        <v>54</v>
      </c>
      <c r="B97" s="106" t="s">
        <v>83</v>
      </c>
      <c r="C97" s="111">
        <v>45</v>
      </c>
      <c r="D97" s="115">
        <v>4.8</v>
      </c>
      <c r="E97" s="115">
        <v>2</v>
      </c>
      <c r="F97" s="115">
        <v>19.600000000000001</v>
      </c>
      <c r="G97" s="115">
        <v>123.3</v>
      </c>
      <c r="H97" s="115">
        <v>0.185</v>
      </c>
      <c r="I97" s="115">
        <v>0.09</v>
      </c>
      <c r="J97" s="115">
        <v>0</v>
      </c>
      <c r="K97" s="115">
        <v>8.5999999999999993E-2</v>
      </c>
      <c r="L97" s="115">
        <v>56.25</v>
      </c>
      <c r="M97" s="115">
        <v>58.1</v>
      </c>
      <c r="N97" s="115">
        <v>18.45</v>
      </c>
      <c r="O97" s="115">
        <v>1.62</v>
      </c>
    </row>
    <row r="98" spans="1:15" s="107" customFormat="1">
      <c r="A98" s="117" t="s">
        <v>54</v>
      </c>
      <c r="B98" s="106" t="s">
        <v>80</v>
      </c>
      <c r="C98" s="111">
        <v>25</v>
      </c>
      <c r="D98" s="115">
        <v>1.9</v>
      </c>
      <c r="E98" s="115">
        <v>0.4</v>
      </c>
      <c r="F98" s="115">
        <v>9.4</v>
      </c>
      <c r="G98" s="115">
        <v>50.2</v>
      </c>
      <c r="H98" s="115">
        <v>0.05</v>
      </c>
      <c r="I98" s="115">
        <v>0</v>
      </c>
      <c r="J98" s="115">
        <v>0</v>
      </c>
      <c r="K98" s="115">
        <v>0.57499999999999996</v>
      </c>
      <c r="L98" s="115">
        <v>8.25</v>
      </c>
      <c r="M98" s="115">
        <v>48.5</v>
      </c>
      <c r="N98" s="115">
        <v>14.25</v>
      </c>
      <c r="O98" s="115">
        <v>1.125</v>
      </c>
    </row>
    <row r="99" spans="1:15" s="107" customFormat="1">
      <c r="A99" s="117" t="s">
        <v>54</v>
      </c>
      <c r="B99" s="106" t="s">
        <v>167</v>
      </c>
      <c r="C99" s="111">
        <v>120</v>
      </c>
      <c r="D99" s="135">
        <v>0.3</v>
      </c>
      <c r="E99" s="135">
        <v>0.2</v>
      </c>
      <c r="F99" s="135">
        <v>13.7</v>
      </c>
      <c r="G99" s="135">
        <v>62.4</v>
      </c>
      <c r="H99" s="135">
        <v>0.02</v>
      </c>
      <c r="I99" s="135">
        <v>5.52</v>
      </c>
      <c r="J99" s="135">
        <v>3.6</v>
      </c>
      <c r="K99" s="135">
        <v>0.216</v>
      </c>
      <c r="L99" s="135">
        <v>7.2</v>
      </c>
      <c r="M99" s="135">
        <v>13.2</v>
      </c>
      <c r="N99" s="135">
        <v>6</v>
      </c>
      <c r="O99" s="135">
        <v>0.14399999999999999</v>
      </c>
    </row>
    <row r="100" spans="1:15" s="107" customFormat="1">
      <c r="A100" s="110"/>
      <c r="B100" s="28" t="s">
        <v>85</v>
      </c>
      <c r="C100" s="127">
        <v>885</v>
      </c>
      <c r="D100" s="142">
        <f>SUM(D93:D99)</f>
        <v>25.47</v>
      </c>
      <c r="E100" s="142">
        <f t="shared" ref="E100:O100" si="13">SUM(E93:E99)</f>
        <v>18.399999999999995</v>
      </c>
      <c r="F100" s="142">
        <f t="shared" si="13"/>
        <v>125.01</v>
      </c>
      <c r="G100" s="142">
        <f t="shared" si="13"/>
        <v>789.1</v>
      </c>
      <c r="H100" s="142">
        <f t="shared" si="13"/>
        <v>0.33500000000000002</v>
      </c>
      <c r="I100" s="142">
        <f t="shared" si="13"/>
        <v>36.61</v>
      </c>
      <c r="J100" s="142">
        <f t="shared" si="13"/>
        <v>205.9</v>
      </c>
      <c r="K100" s="142">
        <f t="shared" si="13"/>
        <v>3.0270000000000001</v>
      </c>
      <c r="L100" s="142">
        <f t="shared" si="13"/>
        <v>151.98999999999998</v>
      </c>
      <c r="M100" s="142">
        <f t="shared" si="13"/>
        <v>198.89999999999998</v>
      </c>
      <c r="N100" s="142">
        <f t="shared" si="13"/>
        <v>89.72</v>
      </c>
      <c r="O100" s="142">
        <f t="shared" si="13"/>
        <v>9.7690000000000001</v>
      </c>
    </row>
    <row r="101" spans="1:15" s="107" customFormat="1">
      <c r="A101" s="110"/>
      <c r="B101" s="28" t="s">
        <v>146</v>
      </c>
      <c r="C101" s="111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</row>
    <row r="102" spans="1:15" s="107" customFormat="1">
      <c r="A102" s="158" t="s">
        <v>247</v>
      </c>
      <c r="B102" s="131" t="s">
        <v>246</v>
      </c>
      <c r="C102" s="130">
        <v>200</v>
      </c>
      <c r="D102" s="149">
        <v>0.5</v>
      </c>
      <c r="E102" s="149">
        <v>0</v>
      </c>
      <c r="F102" s="149">
        <v>27</v>
      </c>
      <c r="G102" s="149">
        <v>110.2</v>
      </c>
      <c r="H102" s="149">
        <v>0.01</v>
      </c>
      <c r="I102" s="149">
        <v>2.6</v>
      </c>
      <c r="J102" s="149">
        <v>0.06</v>
      </c>
      <c r="K102" s="149">
        <v>0.3</v>
      </c>
      <c r="L102" s="149">
        <v>240</v>
      </c>
      <c r="M102" s="149">
        <v>180</v>
      </c>
      <c r="N102" s="149">
        <v>28</v>
      </c>
      <c r="O102" s="149">
        <v>0.12</v>
      </c>
    </row>
    <row r="103" spans="1:15" s="107" customFormat="1">
      <c r="A103" s="117" t="s">
        <v>54</v>
      </c>
      <c r="B103" s="133" t="s">
        <v>150</v>
      </c>
      <c r="C103" s="111">
        <v>100</v>
      </c>
      <c r="D103" s="151">
        <v>9.6</v>
      </c>
      <c r="E103" s="151">
        <v>7.9</v>
      </c>
      <c r="F103" s="151">
        <v>35.799999999999997</v>
      </c>
      <c r="G103" s="151">
        <v>244.1</v>
      </c>
      <c r="H103" s="151">
        <v>0.05</v>
      </c>
      <c r="I103" s="151">
        <v>7.0000000000000007E-2</v>
      </c>
      <c r="J103" s="151">
        <v>90</v>
      </c>
      <c r="K103" s="151">
        <v>1</v>
      </c>
      <c r="L103" s="151">
        <v>60.9</v>
      </c>
      <c r="M103" s="151">
        <v>101.9</v>
      </c>
      <c r="N103" s="151">
        <v>11.6</v>
      </c>
      <c r="O103" s="151">
        <v>0.8</v>
      </c>
    </row>
    <row r="104" spans="1:15" s="107" customFormat="1">
      <c r="A104" s="110"/>
      <c r="B104" s="28" t="s">
        <v>149</v>
      </c>
      <c r="C104" s="127">
        <v>330</v>
      </c>
      <c r="D104" s="142">
        <f t="shared" ref="D104:O104" si="14">SUM(D102:D103)</f>
        <v>10.1</v>
      </c>
      <c r="E104" s="142">
        <f t="shared" si="14"/>
        <v>7.9</v>
      </c>
      <c r="F104" s="142">
        <f t="shared" si="14"/>
        <v>62.8</v>
      </c>
      <c r="G104" s="142">
        <f t="shared" si="14"/>
        <v>354.3</v>
      </c>
      <c r="H104" s="142">
        <f t="shared" si="14"/>
        <v>6.0000000000000005E-2</v>
      </c>
      <c r="I104" s="142">
        <f t="shared" si="14"/>
        <v>2.67</v>
      </c>
      <c r="J104" s="142">
        <f t="shared" si="14"/>
        <v>90.06</v>
      </c>
      <c r="K104" s="142">
        <f t="shared" si="14"/>
        <v>1.3</v>
      </c>
      <c r="L104" s="142">
        <f t="shared" si="14"/>
        <v>300.89999999999998</v>
      </c>
      <c r="M104" s="142">
        <f t="shared" si="14"/>
        <v>281.89999999999998</v>
      </c>
      <c r="N104" s="142">
        <f t="shared" si="14"/>
        <v>39.6</v>
      </c>
      <c r="O104" s="142">
        <f t="shared" si="14"/>
        <v>0.92</v>
      </c>
    </row>
    <row r="105" spans="1:15" s="107" customFormat="1">
      <c r="A105" s="110"/>
      <c r="B105" s="28" t="s">
        <v>185</v>
      </c>
      <c r="C105" s="124">
        <f t="shared" ref="C105:O105" si="15">C104+C100+C91</f>
        <v>1765</v>
      </c>
      <c r="D105" s="124">
        <f t="shared" si="15"/>
        <v>55.93</v>
      </c>
      <c r="E105" s="124">
        <f t="shared" si="15"/>
        <v>51.94</v>
      </c>
      <c r="F105" s="124">
        <f t="shared" si="15"/>
        <v>298.17</v>
      </c>
      <c r="G105" s="124">
        <f t="shared" si="15"/>
        <v>1884.5200000000002</v>
      </c>
      <c r="H105" s="124">
        <f t="shared" si="15"/>
        <v>0.80800000000000005</v>
      </c>
      <c r="I105" s="124">
        <f t="shared" si="15"/>
        <v>130.07</v>
      </c>
      <c r="J105" s="124">
        <f t="shared" si="15"/>
        <v>295.96000000000004</v>
      </c>
      <c r="K105" s="124">
        <f t="shared" si="15"/>
        <v>4.8440000000000003</v>
      </c>
      <c r="L105" s="124">
        <f t="shared" si="15"/>
        <v>609.42999999999995</v>
      </c>
      <c r="M105" s="124">
        <f t="shared" si="15"/>
        <v>562.29999999999995</v>
      </c>
      <c r="N105" s="124">
        <f t="shared" si="15"/>
        <v>158.01999999999998</v>
      </c>
      <c r="O105" s="124">
        <f t="shared" si="15"/>
        <v>16.949000000000002</v>
      </c>
    </row>
    <row r="106" spans="1:15" s="107" customFormat="1">
      <c r="A106" s="180" t="s">
        <v>211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2"/>
    </row>
    <row r="107" spans="1:15" s="107" customFormat="1">
      <c r="A107" s="189" t="s">
        <v>70</v>
      </c>
      <c r="B107" s="191" t="s">
        <v>71</v>
      </c>
      <c r="C107" s="189" t="s">
        <v>62</v>
      </c>
      <c r="D107" s="186" t="s">
        <v>72</v>
      </c>
      <c r="E107" s="187"/>
      <c r="F107" s="188"/>
      <c r="G107" s="140" t="s">
        <v>73</v>
      </c>
      <c r="H107" s="140"/>
      <c r="I107" s="186" t="s">
        <v>219</v>
      </c>
      <c r="J107" s="187"/>
      <c r="K107" s="187"/>
      <c r="L107" s="187"/>
      <c r="M107" s="187"/>
      <c r="N107" s="187"/>
      <c r="O107" s="188"/>
    </row>
    <row r="108" spans="1:15" s="107" customFormat="1">
      <c r="A108" s="190"/>
      <c r="B108" s="192"/>
      <c r="C108" s="190"/>
      <c r="D108" s="140" t="s">
        <v>16</v>
      </c>
      <c r="E108" s="140" t="s">
        <v>17</v>
      </c>
      <c r="F108" s="140" t="s">
        <v>18</v>
      </c>
      <c r="G108" s="140" t="s">
        <v>74</v>
      </c>
      <c r="H108" s="140" t="s">
        <v>75</v>
      </c>
      <c r="I108" s="140" t="s">
        <v>20</v>
      </c>
      <c r="J108" s="140" t="s">
        <v>21</v>
      </c>
      <c r="K108" s="140" t="s">
        <v>76</v>
      </c>
      <c r="L108" s="140" t="s">
        <v>77</v>
      </c>
      <c r="M108" s="140" t="s">
        <v>23</v>
      </c>
      <c r="N108" s="140" t="s">
        <v>24</v>
      </c>
      <c r="O108" s="140" t="s">
        <v>25</v>
      </c>
    </row>
    <row r="109" spans="1:15" s="107" customFormat="1">
      <c r="A109" s="28"/>
      <c r="B109" s="28" t="s">
        <v>78</v>
      </c>
      <c r="C109" s="28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s="107" customFormat="1">
      <c r="A110" s="117">
        <v>229</v>
      </c>
      <c r="B110" s="106" t="s">
        <v>168</v>
      </c>
      <c r="C110" s="111">
        <v>50</v>
      </c>
      <c r="D110" s="115">
        <v>2.5</v>
      </c>
      <c r="E110" s="115">
        <v>0.1</v>
      </c>
      <c r="F110" s="115">
        <v>6.6</v>
      </c>
      <c r="G110" s="115">
        <v>36</v>
      </c>
      <c r="H110" s="115">
        <v>0.2</v>
      </c>
      <c r="I110" s="115">
        <v>12.5</v>
      </c>
      <c r="J110" s="115">
        <v>0</v>
      </c>
      <c r="K110" s="115">
        <v>0</v>
      </c>
      <c r="L110" s="115">
        <v>13</v>
      </c>
      <c r="M110" s="115">
        <v>29.5</v>
      </c>
      <c r="N110" s="115">
        <v>9</v>
      </c>
      <c r="O110" s="115">
        <v>0.35</v>
      </c>
    </row>
    <row r="111" spans="1:15" s="107" customFormat="1" ht="31.5">
      <c r="A111" s="117" t="s">
        <v>201</v>
      </c>
      <c r="B111" s="118" t="s">
        <v>165</v>
      </c>
      <c r="C111" s="111" t="s">
        <v>136</v>
      </c>
      <c r="D111" s="115">
        <v>12.17</v>
      </c>
      <c r="E111" s="115">
        <v>9.75</v>
      </c>
      <c r="F111" s="115">
        <v>6.1</v>
      </c>
      <c r="G111" s="115">
        <v>162</v>
      </c>
      <c r="H111" s="115">
        <v>0</v>
      </c>
      <c r="I111" s="115">
        <v>1.96</v>
      </c>
      <c r="J111" s="115">
        <v>0</v>
      </c>
      <c r="K111" s="115">
        <v>0</v>
      </c>
      <c r="L111" s="115">
        <v>43.89</v>
      </c>
      <c r="M111" s="115">
        <v>0</v>
      </c>
      <c r="N111" s="115">
        <v>56.7</v>
      </c>
      <c r="O111" s="115">
        <v>0.67</v>
      </c>
    </row>
    <row r="112" spans="1:15" s="107" customFormat="1">
      <c r="A112" s="117">
        <v>472</v>
      </c>
      <c r="B112" s="113" t="s">
        <v>155</v>
      </c>
      <c r="C112" s="111">
        <v>150</v>
      </c>
      <c r="D112" s="115">
        <v>3.29</v>
      </c>
      <c r="E112" s="115">
        <v>5.09</v>
      </c>
      <c r="F112" s="115">
        <v>22.05</v>
      </c>
      <c r="G112" s="141">
        <v>147</v>
      </c>
      <c r="H112" s="115">
        <v>0.21</v>
      </c>
      <c r="I112" s="115">
        <v>25.07</v>
      </c>
      <c r="J112" s="115">
        <v>30.45</v>
      </c>
      <c r="K112" s="115">
        <v>0</v>
      </c>
      <c r="L112" s="115">
        <v>42.56</v>
      </c>
      <c r="M112" s="115">
        <v>0</v>
      </c>
      <c r="N112" s="115">
        <v>32.83</v>
      </c>
      <c r="O112" s="115">
        <v>1.17</v>
      </c>
    </row>
    <row r="113" spans="1:15" s="107" customFormat="1">
      <c r="A113" s="117" t="s">
        <v>54</v>
      </c>
      <c r="B113" s="132" t="s">
        <v>139</v>
      </c>
      <c r="C113" s="111">
        <v>200</v>
      </c>
      <c r="D113" s="115">
        <v>1</v>
      </c>
      <c r="E113" s="115">
        <v>0.2</v>
      </c>
      <c r="F113" s="115">
        <v>20.2</v>
      </c>
      <c r="G113" s="115">
        <v>92</v>
      </c>
      <c r="H113" s="115">
        <v>0.02</v>
      </c>
      <c r="I113" s="115">
        <v>4</v>
      </c>
      <c r="J113" s="115">
        <v>0</v>
      </c>
      <c r="K113" s="115">
        <v>0.2</v>
      </c>
      <c r="L113" s="115">
        <v>14</v>
      </c>
      <c r="M113" s="115">
        <v>14</v>
      </c>
      <c r="N113" s="115">
        <v>8</v>
      </c>
      <c r="O113" s="115">
        <v>2.8</v>
      </c>
    </row>
    <row r="114" spans="1:15" s="107" customFormat="1">
      <c r="A114" s="117" t="s">
        <v>54</v>
      </c>
      <c r="B114" s="106" t="s">
        <v>80</v>
      </c>
      <c r="C114" s="111">
        <v>20</v>
      </c>
      <c r="D114" s="115">
        <v>1.5</v>
      </c>
      <c r="E114" s="115">
        <v>0.3</v>
      </c>
      <c r="F114" s="115">
        <v>7.5</v>
      </c>
      <c r="G114" s="115">
        <v>40.200000000000003</v>
      </c>
      <c r="H114" s="115">
        <v>0.04</v>
      </c>
      <c r="I114" s="115">
        <v>0</v>
      </c>
      <c r="J114" s="115">
        <v>0</v>
      </c>
      <c r="K114" s="115">
        <v>0.46</v>
      </c>
      <c r="L114" s="115">
        <v>6.6</v>
      </c>
      <c r="M114" s="115">
        <v>38.799999999999997</v>
      </c>
      <c r="N114" s="115">
        <v>11.4</v>
      </c>
      <c r="O114" s="115">
        <v>0.9</v>
      </c>
    </row>
    <row r="115" spans="1:15" s="107" customFormat="1">
      <c r="A115" s="117" t="s">
        <v>54</v>
      </c>
      <c r="B115" s="106" t="s">
        <v>83</v>
      </c>
      <c r="C115" s="111">
        <v>30</v>
      </c>
      <c r="D115" s="115">
        <v>3.2</v>
      </c>
      <c r="E115" s="115">
        <v>1.4</v>
      </c>
      <c r="F115" s="115">
        <v>13.1</v>
      </c>
      <c r="G115" s="115">
        <v>82.2</v>
      </c>
      <c r="H115" s="115">
        <v>0.123</v>
      </c>
      <c r="I115" s="115">
        <v>0.06</v>
      </c>
      <c r="J115" s="115">
        <v>0</v>
      </c>
      <c r="K115" s="115">
        <v>5.7000000000000002E-2</v>
      </c>
      <c r="L115" s="115">
        <v>37.5</v>
      </c>
      <c r="M115" s="115">
        <v>38.700000000000003</v>
      </c>
      <c r="N115" s="115">
        <v>12.3</v>
      </c>
      <c r="O115" s="115">
        <v>1.08</v>
      </c>
    </row>
    <row r="116" spans="1:15" s="107" customFormat="1">
      <c r="A116" s="110"/>
      <c r="B116" s="28" t="s">
        <v>81</v>
      </c>
      <c r="C116" s="124">
        <v>580</v>
      </c>
      <c r="D116" s="142">
        <f>SUM(D110:D115)</f>
        <v>23.66</v>
      </c>
      <c r="E116" s="142">
        <f t="shared" ref="E116:O116" si="16">SUM(E110:E115)</f>
        <v>16.84</v>
      </c>
      <c r="F116" s="142">
        <f t="shared" si="16"/>
        <v>75.55</v>
      </c>
      <c r="G116" s="142">
        <f t="shared" si="16"/>
        <v>559.4</v>
      </c>
      <c r="H116" s="142">
        <f t="shared" si="16"/>
        <v>0.59299999999999997</v>
      </c>
      <c r="I116" s="142">
        <f t="shared" si="16"/>
        <v>43.59</v>
      </c>
      <c r="J116" s="142">
        <f t="shared" si="16"/>
        <v>30.45</v>
      </c>
      <c r="K116" s="142">
        <f t="shared" si="16"/>
        <v>0.71700000000000008</v>
      </c>
      <c r="L116" s="142">
        <f t="shared" si="16"/>
        <v>157.55000000000001</v>
      </c>
      <c r="M116" s="142">
        <f t="shared" si="16"/>
        <v>121</v>
      </c>
      <c r="N116" s="142">
        <f t="shared" si="16"/>
        <v>130.23000000000002</v>
      </c>
      <c r="O116" s="142">
        <f t="shared" si="16"/>
        <v>6.9700000000000006</v>
      </c>
    </row>
    <row r="117" spans="1:15" s="107" customFormat="1">
      <c r="A117" s="110"/>
      <c r="B117" s="28" t="s">
        <v>82</v>
      </c>
      <c r="C117" s="123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</row>
    <row r="118" spans="1:15" s="161" customFormat="1" ht="31.5">
      <c r="A118" s="117">
        <v>71</v>
      </c>
      <c r="B118" s="118" t="s">
        <v>263</v>
      </c>
      <c r="C118" s="119">
        <v>60</v>
      </c>
      <c r="D118" s="135">
        <v>0.504</v>
      </c>
      <c r="E118" s="135">
        <v>0.1</v>
      </c>
      <c r="F118" s="135">
        <v>1.5</v>
      </c>
      <c r="G118" s="135">
        <v>8.4</v>
      </c>
      <c r="H118" s="135">
        <v>1.7999999999999999E-2</v>
      </c>
      <c r="I118" s="135">
        <v>6</v>
      </c>
      <c r="J118" s="135">
        <v>6</v>
      </c>
      <c r="K118" s="135">
        <v>0.06</v>
      </c>
      <c r="L118" s="135">
        <v>13.8</v>
      </c>
      <c r="M118" s="135">
        <v>25.2</v>
      </c>
      <c r="N118" s="135">
        <v>8.4</v>
      </c>
      <c r="O118" s="135">
        <v>0.36</v>
      </c>
    </row>
    <row r="119" spans="1:15" s="161" customFormat="1" ht="31.5">
      <c r="A119" s="117">
        <v>70</v>
      </c>
      <c r="B119" s="118" t="s">
        <v>262</v>
      </c>
      <c r="C119" s="119">
        <v>60</v>
      </c>
      <c r="D119" s="135">
        <v>0.504</v>
      </c>
      <c r="E119" s="135">
        <v>7.1999999999999995E-2</v>
      </c>
      <c r="F119" s="135">
        <v>1.3679999999999999</v>
      </c>
      <c r="G119" s="135">
        <v>11.52</v>
      </c>
      <c r="H119" s="135">
        <v>0</v>
      </c>
      <c r="I119" s="135">
        <v>0</v>
      </c>
      <c r="J119" s="135">
        <v>0</v>
      </c>
      <c r="K119" s="135">
        <v>0</v>
      </c>
      <c r="L119" s="135">
        <v>24.479999999999997</v>
      </c>
      <c r="M119" s="135">
        <v>0</v>
      </c>
      <c r="N119" s="135">
        <v>0</v>
      </c>
      <c r="O119" s="135">
        <v>0.36</v>
      </c>
    </row>
    <row r="120" spans="1:15" s="107" customFormat="1" ht="31.5">
      <c r="A120" s="117">
        <v>156</v>
      </c>
      <c r="B120" s="113" t="s">
        <v>156</v>
      </c>
      <c r="C120" s="111">
        <v>200</v>
      </c>
      <c r="D120" s="115">
        <v>3.74</v>
      </c>
      <c r="E120" s="115">
        <v>6.41</v>
      </c>
      <c r="F120" s="115">
        <v>10.62</v>
      </c>
      <c r="G120" s="115">
        <v>103.6</v>
      </c>
      <c r="H120" s="115">
        <v>0.05</v>
      </c>
      <c r="I120" s="115">
        <v>21.86</v>
      </c>
      <c r="J120" s="115">
        <v>0</v>
      </c>
      <c r="K120" s="115">
        <v>0</v>
      </c>
      <c r="L120" s="115">
        <v>30.7</v>
      </c>
      <c r="M120" s="115">
        <v>0</v>
      </c>
      <c r="N120" s="115">
        <v>0</v>
      </c>
      <c r="O120" s="115">
        <v>0.69</v>
      </c>
    </row>
    <row r="121" spans="1:15" s="107" customFormat="1" ht="31.5">
      <c r="A121" s="117">
        <v>255</v>
      </c>
      <c r="B121" s="118" t="s">
        <v>169</v>
      </c>
      <c r="C121" s="111">
        <v>180</v>
      </c>
      <c r="D121" s="115">
        <v>5.4</v>
      </c>
      <c r="E121" s="115">
        <v>6.12</v>
      </c>
      <c r="F121" s="115">
        <v>31.2</v>
      </c>
      <c r="G121" s="115">
        <v>182</v>
      </c>
      <c r="H121" s="115">
        <v>7.0000000000000007E-2</v>
      </c>
      <c r="I121" s="115">
        <v>0</v>
      </c>
      <c r="J121" s="115">
        <v>0</v>
      </c>
      <c r="K121" s="115">
        <v>0</v>
      </c>
      <c r="L121" s="115">
        <v>21.6</v>
      </c>
      <c r="M121" s="115">
        <v>0</v>
      </c>
      <c r="N121" s="115">
        <v>90.6</v>
      </c>
      <c r="O121" s="115">
        <v>2.88</v>
      </c>
    </row>
    <row r="122" spans="1:15" s="107" customFormat="1" ht="31.5">
      <c r="A122" s="117">
        <v>204</v>
      </c>
      <c r="B122" s="113" t="s">
        <v>249</v>
      </c>
      <c r="C122" s="111" t="s">
        <v>67</v>
      </c>
      <c r="D122" s="115">
        <v>12.63</v>
      </c>
      <c r="E122" s="115">
        <v>13.54</v>
      </c>
      <c r="F122" s="115">
        <v>9.16</v>
      </c>
      <c r="G122" s="115">
        <v>208.6</v>
      </c>
      <c r="H122" s="115">
        <v>0.08</v>
      </c>
      <c r="I122" s="115">
        <v>0</v>
      </c>
      <c r="J122" s="115">
        <v>0.21</v>
      </c>
      <c r="K122" s="115">
        <v>0</v>
      </c>
      <c r="L122" s="115">
        <v>20.8</v>
      </c>
      <c r="M122" s="115">
        <v>130</v>
      </c>
      <c r="N122" s="115">
        <v>25.1</v>
      </c>
      <c r="O122" s="115">
        <v>2.2000000000000002</v>
      </c>
    </row>
    <row r="123" spans="1:15" s="107" customFormat="1">
      <c r="A123" s="117">
        <v>591</v>
      </c>
      <c r="B123" s="106" t="s">
        <v>226</v>
      </c>
      <c r="C123" s="111">
        <v>200</v>
      </c>
      <c r="D123" s="115">
        <v>0</v>
      </c>
      <c r="E123" s="115">
        <v>0</v>
      </c>
      <c r="F123" s="115">
        <v>33.93</v>
      </c>
      <c r="G123" s="115">
        <v>129</v>
      </c>
      <c r="H123" s="115">
        <v>0</v>
      </c>
      <c r="I123" s="115">
        <v>0</v>
      </c>
      <c r="J123" s="115">
        <v>0</v>
      </c>
      <c r="K123" s="115">
        <v>0</v>
      </c>
      <c r="L123" s="115">
        <v>0.68</v>
      </c>
      <c r="M123" s="115">
        <v>0</v>
      </c>
      <c r="N123" s="115">
        <v>0</v>
      </c>
      <c r="O123" s="115">
        <v>0.1</v>
      </c>
    </row>
    <row r="124" spans="1:15" s="107" customFormat="1">
      <c r="A124" s="117" t="s">
        <v>54</v>
      </c>
      <c r="B124" s="106" t="s">
        <v>83</v>
      </c>
      <c r="C124" s="111">
        <v>45</v>
      </c>
      <c r="D124" s="115">
        <v>4.8</v>
      </c>
      <c r="E124" s="115">
        <v>2</v>
      </c>
      <c r="F124" s="115">
        <v>19.600000000000001</v>
      </c>
      <c r="G124" s="115">
        <v>123.3</v>
      </c>
      <c r="H124" s="115">
        <v>0.185</v>
      </c>
      <c r="I124" s="115">
        <v>0.09</v>
      </c>
      <c r="J124" s="115">
        <v>0</v>
      </c>
      <c r="K124" s="115">
        <v>8.5999999999999993E-2</v>
      </c>
      <c r="L124" s="115">
        <v>56.25</v>
      </c>
      <c r="M124" s="115">
        <v>58.1</v>
      </c>
      <c r="N124" s="115">
        <v>18.45</v>
      </c>
      <c r="O124" s="115">
        <v>1.62</v>
      </c>
    </row>
    <row r="125" spans="1:15" s="107" customFormat="1">
      <c r="A125" s="117" t="s">
        <v>54</v>
      </c>
      <c r="B125" s="106" t="s">
        <v>90</v>
      </c>
      <c r="C125" s="111">
        <v>25</v>
      </c>
      <c r="D125" s="115">
        <v>1.9</v>
      </c>
      <c r="E125" s="115">
        <v>0.4</v>
      </c>
      <c r="F125" s="115">
        <v>9.4</v>
      </c>
      <c r="G125" s="115">
        <v>50.2</v>
      </c>
      <c r="H125" s="115">
        <v>0.05</v>
      </c>
      <c r="I125" s="115">
        <v>0</v>
      </c>
      <c r="J125" s="115">
        <v>0</v>
      </c>
      <c r="K125" s="115">
        <v>0.57499999999999996</v>
      </c>
      <c r="L125" s="115">
        <v>8.25</v>
      </c>
      <c r="M125" s="115">
        <v>48.5</v>
      </c>
      <c r="N125" s="115">
        <v>14.25</v>
      </c>
      <c r="O125" s="115">
        <v>1.125</v>
      </c>
    </row>
    <row r="126" spans="1:15" s="107" customFormat="1">
      <c r="A126" s="110" t="s">
        <v>54</v>
      </c>
      <c r="B126" s="106" t="s">
        <v>148</v>
      </c>
      <c r="C126" s="111">
        <v>200</v>
      </c>
      <c r="D126" s="115">
        <v>1.8</v>
      </c>
      <c r="E126" s="115">
        <v>0.4</v>
      </c>
      <c r="F126" s="115">
        <v>16.2</v>
      </c>
      <c r="G126" s="115">
        <v>86</v>
      </c>
      <c r="H126" s="115">
        <v>0.08</v>
      </c>
      <c r="I126" s="115">
        <v>120</v>
      </c>
      <c r="J126" s="115">
        <v>16</v>
      </c>
      <c r="K126" s="115">
        <v>0.4</v>
      </c>
      <c r="L126" s="115">
        <v>68</v>
      </c>
      <c r="M126" s="115">
        <v>46</v>
      </c>
      <c r="N126" s="115">
        <v>26</v>
      </c>
      <c r="O126" s="115">
        <v>0.6</v>
      </c>
    </row>
    <row r="127" spans="1:15" s="107" customFormat="1">
      <c r="A127" s="110"/>
      <c r="B127" s="28" t="s">
        <v>85</v>
      </c>
      <c r="C127" s="124">
        <v>1010</v>
      </c>
      <c r="D127" s="142">
        <f>SUM(D119:D125)</f>
        <v>28.974</v>
      </c>
      <c r="E127" s="142">
        <f t="shared" ref="E127:O127" si="17">SUM(E119:E125)</f>
        <v>28.541999999999998</v>
      </c>
      <c r="F127" s="142">
        <f t="shared" si="17"/>
        <v>115.27799999999999</v>
      </c>
      <c r="G127" s="142">
        <f t="shared" si="17"/>
        <v>808.22</v>
      </c>
      <c r="H127" s="142">
        <f t="shared" si="17"/>
        <v>0.435</v>
      </c>
      <c r="I127" s="142">
        <f t="shared" si="17"/>
        <v>21.95</v>
      </c>
      <c r="J127" s="142">
        <f t="shared" si="17"/>
        <v>0.21</v>
      </c>
      <c r="K127" s="142">
        <f t="shared" si="17"/>
        <v>0.66099999999999992</v>
      </c>
      <c r="L127" s="142">
        <f t="shared" si="17"/>
        <v>162.76</v>
      </c>
      <c r="M127" s="142">
        <f t="shared" si="17"/>
        <v>236.6</v>
      </c>
      <c r="N127" s="142">
        <f t="shared" si="17"/>
        <v>148.39999999999998</v>
      </c>
      <c r="O127" s="142">
        <f t="shared" si="17"/>
        <v>8.9749999999999996</v>
      </c>
    </row>
    <row r="128" spans="1:15">
      <c r="A128" s="110"/>
      <c r="B128" s="28" t="s">
        <v>146</v>
      </c>
      <c r="C128" s="123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1:15" s="107" customFormat="1">
      <c r="A129" s="117" t="s">
        <v>257</v>
      </c>
      <c r="B129" s="106" t="s">
        <v>256</v>
      </c>
      <c r="C129" s="111">
        <v>200</v>
      </c>
      <c r="D129" s="115">
        <v>25.3</v>
      </c>
      <c r="E129" s="115">
        <v>35.6</v>
      </c>
      <c r="F129" s="115">
        <v>3.9</v>
      </c>
      <c r="G129" s="115">
        <v>437.8</v>
      </c>
      <c r="H129" s="115">
        <v>0.1</v>
      </c>
      <c r="I129" s="115">
        <v>2</v>
      </c>
      <c r="J129" s="115">
        <v>601</v>
      </c>
      <c r="K129" s="115">
        <v>0</v>
      </c>
      <c r="L129" s="115">
        <v>598</v>
      </c>
      <c r="M129" s="115">
        <v>520</v>
      </c>
      <c r="N129" s="115">
        <v>94</v>
      </c>
      <c r="O129" s="115">
        <v>3</v>
      </c>
    </row>
    <row r="130" spans="1:15" s="107" customFormat="1">
      <c r="A130" s="117" t="s">
        <v>54</v>
      </c>
      <c r="B130" s="106" t="s">
        <v>83</v>
      </c>
      <c r="C130" s="111">
        <v>30</v>
      </c>
      <c r="D130" s="115">
        <v>3.2</v>
      </c>
      <c r="E130" s="115">
        <v>1.4</v>
      </c>
      <c r="F130" s="115">
        <v>13.1</v>
      </c>
      <c r="G130" s="115">
        <v>82.2</v>
      </c>
      <c r="H130" s="115">
        <v>0.123</v>
      </c>
      <c r="I130" s="115">
        <v>0.06</v>
      </c>
      <c r="J130" s="115">
        <v>0</v>
      </c>
      <c r="K130" s="115">
        <v>5.7000000000000002E-2</v>
      </c>
      <c r="L130" s="115">
        <v>37.5</v>
      </c>
      <c r="M130" s="115">
        <v>38.700000000000003</v>
      </c>
      <c r="N130" s="115">
        <v>12.3</v>
      </c>
      <c r="O130" s="115">
        <v>1.08</v>
      </c>
    </row>
    <row r="131" spans="1:15" s="107" customFormat="1">
      <c r="A131" s="158">
        <v>3</v>
      </c>
      <c r="B131" s="131" t="s">
        <v>154</v>
      </c>
      <c r="C131" s="130">
        <v>200</v>
      </c>
      <c r="D131" s="149">
        <v>4.0999999999999996</v>
      </c>
      <c r="E131" s="149">
        <v>4.2</v>
      </c>
      <c r="F131" s="149">
        <v>15.8</v>
      </c>
      <c r="G131" s="149">
        <v>116.8</v>
      </c>
      <c r="H131" s="149">
        <v>0.03</v>
      </c>
      <c r="I131" s="149">
        <v>1.6</v>
      </c>
      <c r="J131" s="149">
        <v>0.06</v>
      </c>
      <c r="K131" s="149">
        <v>0.3</v>
      </c>
      <c r="L131" s="149">
        <v>193.44</v>
      </c>
      <c r="M131" s="149">
        <v>180</v>
      </c>
      <c r="N131" s="149">
        <v>28</v>
      </c>
      <c r="O131" s="149">
        <v>1.1000000000000001</v>
      </c>
    </row>
    <row r="132" spans="1:15" s="107" customFormat="1">
      <c r="A132" s="110"/>
      <c r="B132" s="28" t="s">
        <v>149</v>
      </c>
      <c r="C132" s="124">
        <v>430</v>
      </c>
      <c r="D132" s="142">
        <f>SUM(D129:D131)</f>
        <v>32.6</v>
      </c>
      <c r="E132" s="142">
        <f t="shared" ref="E132:O132" si="18">SUM(E129:E131)</f>
        <v>41.2</v>
      </c>
      <c r="F132" s="142">
        <f t="shared" si="18"/>
        <v>32.799999999999997</v>
      </c>
      <c r="G132" s="142">
        <f t="shared" si="18"/>
        <v>636.79999999999995</v>
      </c>
      <c r="H132" s="142">
        <f t="shared" si="18"/>
        <v>0.253</v>
      </c>
      <c r="I132" s="142">
        <f t="shared" si="18"/>
        <v>3.66</v>
      </c>
      <c r="J132" s="142">
        <f t="shared" si="18"/>
        <v>601.05999999999995</v>
      </c>
      <c r="K132" s="142">
        <f t="shared" si="18"/>
        <v>0.35699999999999998</v>
      </c>
      <c r="L132" s="142">
        <f t="shared" si="18"/>
        <v>828.94</v>
      </c>
      <c r="M132" s="142">
        <f t="shared" si="18"/>
        <v>738.7</v>
      </c>
      <c r="N132" s="142">
        <f t="shared" si="18"/>
        <v>134.30000000000001</v>
      </c>
      <c r="O132" s="142">
        <f t="shared" si="18"/>
        <v>5.18</v>
      </c>
    </row>
    <row r="133" spans="1:15" s="107" customFormat="1">
      <c r="A133" s="110"/>
      <c r="B133" s="28" t="s">
        <v>185</v>
      </c>
      <c r="C133" s="124">
        <f t="shared" ref="C133:O133" si="19">C132+C127+C116</f>
        <v>2020</v>
      </c>
      <c r="D133" s="124">
        <f t="shared" si="19"/>
        <v>85.233999999999995</v>
      </c>
      <c r="E133" s="124">
        <f t="shared" si="19"/>
        <v>86.582000000000008</v>
      </c>
      <c r="F133" s="124">
        <f t="shared" si="19"/>
        <v>223.62799999999999</v>
      </c>
      <c r="G133" s="124">
        <f t="shared" si="19"/>
        <v>2004.42</v>
      </c>
      <c r="H133" s="124">
        <f t="shared" si="19"/>
        <v>1.2809999999999999</v>
      </c>
      <c r="I133" s="124">
        <f t="shared" si="19"/>
        <v>69.2</v>
      </c>
      <c r="J133" s="124">
        <f t="shared" si="19"/>
        <v>631.72</v>
      </c>
      <c r="K133" s="124">
        <f t="shared" si="19"/>
        <v>1.7349999999999999</v>
      </c>
      <c r="L133" s="124">
        <f t="shared" si="19"/>
        <v>1149.25</v>
      </c>
      <c r="M133" s="124">
        <f t="shared" si="19"/>
        <v>1096.3000000000002</v>
      </c>
      <c r="N133" s="124">
        <f t="shared" si="19"/>
        <v>412.93</v>
      </c>
      <c r="O133" s="124">
        <f t="shared" si="19"/>
        <v>21.125</v>
      </c>
    </row>
    <row r="134" spans="1:15" s="107" customFormat="1">
      <c r="A134" s="180" t="s">
        <v>212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</row>
    <row r="135" spans="1:15" s="107" customFormat="1">
      <c r="A135" s="189" t="s">
        <v>70</v>
      </c>
      <c r="B135" s="191" t="s">
        <v>71</v>
      </c>
      <c r="C135" s="189" t="s">
        <v>62</v>
      </c>
      <c r="D135" s="186" t="s">
        <v>72</v>
      </c>
      <c r="E135" s="187"/>
      <c r="F135" s="188"/>
      <c r="G135" s="140" t="s">
        <v>73</v>
      </c>
      <c r="H135" s="140"/>
      <c r="I135" s="186" t="s">
        <v>219</v>
      </c>
      <c r="J135" s="187"/>
      <c r="K135" s="187"/>
      <c r="L135" s="187"/>
      <c r="M135" s="187"/>
      <c r="N135" s="187"/>
      <c r="O135" s="188"/>
    </row>
    <row r="136" spans="1:15" s="107" customFormat="1">
      <c r="A136" s="190"/>
      <c r="B136" s="192"/>
      <c r="C136" s="190"/>
      <c r="D136" s="140" t="s">
        <v>16</v>
      </c>
      <c r="E136" s="140" t="s">
        <v>17</v>
      </c>
      <c r="F136" s="140" t="s">
        <v>18</v>
      </c>
      <c r="G136" s="140" t="s">
        <v>74</v>
      </c>
      <c r="H136" s="140" t="s">
        <v>75</v>
      </c>
      <c r="I136" s="140" t="s">
        <v>20</v>
      </c>
      <c r="J136" s="140" t="s">
        <v>21</v>
      </c>
      <c r="K136" s="140" t="s">
        <v>76</v>
      </c>
      <c r="L136" s="140" t="s">
        <v>77</v>
      </c>
      <c r="M136" s="140" t="s">
        <v>23</v>
      </c>
      <c r="N136" s="140" t="s">
        <v>24</v>
      </c>
      <c r="O136" s="140" t="s">
        <v>25</v>
      </c>
    </row>
    <row r="137" spans="1:15" s="161" customFormat="1">
      <c r="A137" s="28"/>
      <c r="B137" s="28" t="s">
        <v>78</v>
      </c>
      <c r="C137" s="28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</row>
    <row r="138" spans="1:15" s="161" customFormat="1" ht="31.5">
      <c r="A138" s="117">
        <v>71</v>
      </c>
      <c r="B138" s="133" t="s">
        <v>260</v>
      </c>
      <c r="C138" s="119">
        <v>60</v>
      </c>
      <c r="D138" s="135">
        <v>0.6</v>
      </c>
      <c r="E138" s="135">
        <v>0.1</v>
      </c>
      <c r="F138" s="135">
        <v>2.6</v>
      </c>
      <c r="G138" s="135">
        <v>12</v>
      </c>
      <c r="H138" s="135">
        <v>0.03</v>
      </c>
      <c r="I138" s="135">
        <v>12.5</v>
      </c>
      <c r="J138" s="135">
        <v>21</v>
      </c>
      <c r="K138" s="135">
        <v>0.27</v>
      </c>
      <c r="L138" s="135">
        <v>5</v>
      </c>
      <c r="M138" s="135">
        <v>12</v>
      </c>
      <c r="N138" s="135">
        <v>5.5</v>
      </c>
      <c r="O138" s="135">
        <v>0.45</v>
      </c>
    </row>
    <row r="139" spans="1:15" s="107" customFormat="1" ht="31.5">
      <c r="A139" s="117">
        <v>70</v>
      </c>
      <c r="B139" s="133" t="s">
        <v>261</v>
      </c>
      <c r="C139" s="119">
        <v>60</v>
      </c>
      <c r="D139" s="135">
        <v>0.42</v>
      </c>
      <c r="E139" s="135">
        <v>0.06</v>
      </c>
      <c r="F139" s="135">
        <v>1.1399999999999999</v>
      </c>
      <c r="G139" s="135">
        <v>9.6</v>
      </c>
      <c r="H139" s="135">
        <v>0</v>
      </c>
      <c r="I139" s="135">
        <v>0</v>
      </c>
      <c r="J139" s="135">
        <v>0</v>
      </c>
      <c r="K139" s="135">
        <v>0</v>
      </c>
      <c r="L139" s="135">
        <v>20.399999999999999</v>
      </c>
      <c r="M139" s="135">
        <v>0</v>
      </c>
      <c r="N139" s="135">
        <v>0</v>
      </c>
      <c r="O139" s="135">
        <v>0.3</v>
      </c>
    </row>
    <row r="140" spans="1:15" s="107" customFormat="1" ht="31.5">
      <c r="A140" s="117">
        <v>290</v>
      </c>
      <c r="B140" s="133" t="s">
        <v>140</v>
      </c>
      <c r="C140" s="111">
        <v>150</v>
      </c>
      <c r="D140" s="115">
        <v>5.52</v>
      </c>
      <c r="E140" s="115">
        <v>5.29</v>
      </c>
      <c r="F140" s="115">
        <v>35.32</v>
      </c>
      <c r="G140" s="115">
        <v>153</v>
      </c>
      <c r="H140" s="115">
        <v>7.0000000000000007E-2</v>
      </c>
      <c r="I140" s="115">
        <v>0</v>
      </c>
      <c r="J140" s="115">
        <v>0</v>
      </c>
      <c r="K140" s="115">
        <v>0</v>
      </c>
      <c r="L140" s="115">
        <v>12</v>
      </c>
      <c r="M140" s="115">
        <v>41.4</v>
      </c>
      <c r="N140" s="115">
        <v>7.5</v>
      </c>
      <c r="O140" s="115">
        <v>0.75</v>
      </c>
    </row>
    <row r="141" spans="1:15" s="107" customFormat="1" ht="31.5">
      <c r="A141" s="117">
        <v>150</v>
      </c>
      <c r="B141" s="133" t="s">
        <v>272</v>
      </c>
      <c r="C141" s="119">
        <v>60</v>
      </c>
      <c r="D141" s="135">
        <v>10.58</v>
      </c>
      <c r="E141" s="135">
        <v>9.8699999999999992</v>
      </c>
      <c r="F141" s="135">
        <v>2.02</v>
      </c>
      <c r="G141" s="135">
        <v>135.19999999999999</v>
      </c>
      <c r="H141" s="135">
        <v>0.06</v>
      </c>
      <c r="I141" s="135">
        <v>0.16</v>
      </c>
      <c r="J141" s="135">
        <v>0</v>
      </c>
      <c r="K141" s="135">
        <v>0</v>
      </c>
      <c r="L141" s="135">
        <v>27.7</v>
      </c>
      <c r="M141" s="135">
        <v>0</v>
      </c>
      <c r="N141" s="135">
        <v>0</v>
      </c>
      <c r="O141" s="135">
        <v>1.67</v>
      </c>
    </row>
    <row r="142" spans="1:15" s="107" customFormat="1">
      <c r="A142" s="117">
        <v>294</v>
      </c>
      <c r="B142" s="118" t="s">
        <v>183</v>
      </c>
      <c r="C142" s="111" t="s">
        <v>143</v>
      </c>
      <c r="D142" s="115">
        <v>7.0000000000000007E-2</v>
      </c>
      <c r="E142" s="115">
        <v>0.01</v>
      </c>
      <c r="F142" s="115">
        <v>15.31</v>
      </c>
      <c r="G142" s="115">
        <v>61.62</v>
      </c>
      <c r="H142" s="115">
        <v>0</v>
      </c>
      <c r="I142" s="135">
        <v>2.2000000000000002</v>
      </c>
      <c r="J142" s="135">
        <v>0</v>
      </c>
      <c r="K142" s="135">
        <v>0</v>
      </c>
      <c r="L142" s="135">
        <v>12</v>
      </c>
      <c r="M142" s="115">
        <v>4</v>
      </c>
      <c r="N142" s="115">
        <v>4</v>
      </c>
      <c r="O142" s="115">
        <v>0.8</v>
      </c>
    </row>
    <row r="143" spans="1:15" s="107" customFormat="1">
      <c r="A143" s="117" t="s">
        <v>54</v>
      </c>
      <c r="B143" s="106" t="s">
        <v>171</v>
      </c>
      <c r="C143" s="111">
        <v>100</v>
      </c>
      <c r="D143" s="135">
        <v>0.8</v>
      </c>
      <c r="E143" s="135">
        <v>0.2</v>
      </c>
      <c r="F143" s="135">
        <v>7.5</v>
      </c>
      <c r="G143" s="135">
        <v>38</v>
      </c>
      <c r="H143" s="135">
        <v>0.06</v>
      </c>
      <c r="I143" s="135">
        <v>38</v>
      </c>
      <c r="J143" s="135">
        <v>10</v>
      </c>
      <c r="K143" s="135">
        <v>0.2</v>
      </c>
      <c r="L143" s="135">
        <v>35</v>
      </c>
      <c r="M143" s="135">
        <v>17</v>
      </c>
      <c r="N143" s="135">
        <v>11</v>
      </c>
      <c r="O143" s="135">
        <v>0.1</v>
      </c>
    </row>
    <row r="144" spans="1:15" s="107" customFormat="1">
      <c r="A144" s="117" t="s">
        <v>54</v>
      </c>
      <c r="B144" s="106" t="s">
        <v>80</v>
      </c>
      <c r="C144" s="111">
        <v>20</v>
      </c>
      <c r="D144" s="115">
        <v>1.5</v>
      </c>
      <c r="E144" s="115">
        <v>0.3</v>
      </c>
      <c r="F144" s="115">
        <v>7.5</v>
      </c>
      <c r="G144" s="115">
        <v>40.200000000000003</v>
      </c>
      <c r="H144" s="115">
        <v>0.04</v>
      </c>
      <c r="I144" s="115">
        <v>0</v>
      </c>
      <c r="J144" s="115">
        <v>0</v>
      </c>
      <c r="K144" s="115">
        <v>0.46</v>
      </c>
      <c r="L144" s="115">
        <v>6.6</v>
      </c>
      <c r="M144" s="115">
        <v>38.799999999999997</v>
      </c>
      <c r="N144" s="115">
        <v>11.4</v>
      </c>
      <c r="O144" s="115">
        <v>0.9</v>
      </c>
    </row>
    <row r="145" spans="1:15" s="107" customFormat="1">
      <c r="A145" s="117" t="s">
        <v>56</v>
      </c>
      <c r="B145" s="106" t="s">
        <v>83</v>
      </c>
      <c r="C145" s="111">
        <v>30</v>
      </c>
      <c r="D145" s="115">
        <v>3.2</v>
      </c>
      <c r="E145" s="115">
        <v>1.4</v>
      </c>
      <c r="F145" s="115">
        <v>13.1</v>
      </c>
      <c r="G145" s="115">
        <v>82.2</v>
      </c>
      <c r="H145" s="115">
        <v>0.123</v>
      </c>
      <c r="I145" s="115">
        <v>0.06</v>
      </c>
      <c r="J145" s="115">
        <v>0</v>
      </c>
      <c r="K145" s="115">
        <v>5.7000000000000002E-2</v>
      </c>
      <c r="L145" s="115">
        <v>37.5</v>
      </c>
      <c r="M145" s="115">
        <v>38.700000000000003</v>
      </c>
      <c r="N145" s="115">
        <v>12.3</v>
      </c>
      <c r="O145" s="115">
        <v>1.08</v>
      </c>
    </row>
    <row r="146" spans="1:15" s="107" customFormat="1">
      <c r="A146" s="110"/>
      <c r="B146" s="28" t="s">
        <v>87</v>
      </c>
      <c r="C146" s="124">
        <v>617</v>
      </c>
      <c r="D146" s="142">
        <f>SUM(D139:D145)</f>
        <v>22.09</v>
      </c>
      <c r="E146" s="142">
        <f t="shared" ref="E146:O146" si="20">SUM(E139:E145)</f>
        <v>17.13</v>
      </c>
      <c r="F146" s="142">
        <f t="shared" si="20"/>
        <v>81.89</v>
      </c>
      <c r="G146" s="142">
        <f t="shared" si="20"/>
        <v>519.81999999999994</v>
      </c>
      <c r="H146" s="142">
        <f t="shared" si="20"/>
        <v>0.35299999999999998</v>
      </c>
      <c r="I146" s="142">
        <f t="shared" si="20"/>
        <v>40.42</v>
      </c>
      <c r="J146" s="142">
        <f t="shared" si="20"/>
        <v>10</v>
      </c>
      <c r="K146" s="142">
        <f t="shared" si="20"/>
        <v>0.71700000000000008</v>
      </c>
      <c r="L146" s="142">
        <f t="shared" si="20"/>
        <v>151.19999999999999</v>
      </c>
      <c r="M146" s="142">
        <f t="shared" si="20"/>
        <v>139.89999999999998</v>
      </c>
      <c r="N146" s="142">
        <f t="shared" si="20"/>
        <v>46.2</v>
      </c>
      <c r="O146" s="142">
        <f t="shared" si="20"/>
        <v>5.6</v>
      </c>
    </row>
    <row r="147" spans="1:15" s="107" customFormat="1">
      <c r="A147" s="110"/>
      <c r="B147" s="28" t="s">
        <v>82</v>
      </c>
      <c r="C147" s="120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</row>
    <row r="148" spans="1:15" s="107" customFormat="1" ht="31.5">
      <c r="A148" s="117" t="s">
        <v>222</v>
      </c>
      <c r="B148" s="106" t="s">
        <v>172</v>
      </c>
      <c r="C148" s="111">
        <v>200</v>
      </c>
      <c r="D148" s="115">
        <v>7.26</v>
      </c>
      <c r="E148" s="115">
        <v>3.65</v>
      </c>
      <c r="F148" s="115">
        <v>26.91</v>
      </c>
      <c r="G148" s="115">
        <v>196</v>
      </c>
      <c r="H148" s="115">
        <v>0</v>
      </c>
      <c r="I148" s="115">
        <v>28.56</v>
      </c>
      <c r="J148" s="115">
        <v>0</v>
      </c>
      <c r="K148" s="115">
        <v>0</v>
      </c>
      <c r="L148" s="115">
        <v>33.04</v>
      </c>
      <c r="M148" s="115">
        <v>0</v>
      </c>
      <c r="N148" s="115">
        <v>49.07</v>
      </c>
      <c r="O148" s="115">
        <v>1.74</v>
      </c>
    </row>
    <row r="149" spans="1:15" s="107" customFormat="1" ht="31.5">
      <c r="A149" s="117">
        <v>413</v>
      </c>
      <c r="B149" s="118" t="s">
        <v>173</v>
      </c>
      <c r="C149" s="119" t="s">
        <v>124</v>
      </c>
      <c r="D149" s="135">
        <v>12.9</v>
      </c>
      <c r="E149" s="135">
        <v>19.510000000000002</v>
      </c>
      <c r="F149" s="135">
        <v>5.38</v>
      </c>
      <c r="G149" s="135">
        <v>275.25</v>
      </c>
      <c r="H149" s="135">
        <v>0.04</v>
      </c>
      <c r="I149" s="135">
        <v>0</v>
      </c>
      <c r="J149" s="135">
        <v>0</v>
      </c>
      <c r="K149" s="135">
        <v>0</v>
      </c>
      <c r="L149" s="135">
        <v>34.69</v>
      </c>
      <c r="M149" s="135">
        <v>63.21</v>
      </c>
      <c r="N149" s="135">
        <v>94.2</v>
      </c>
      <c r="O149" s="135">
        <v>2.25</v>
      </c>
    </row>
    <row r="150" spans="1:15">
      <c r="A150" s="117" t="s">
        <v>202</v>
      </c>
      <c r="B150" s="137" t="s">
        <v>188</v>
      </c>
      <c r="C150" s="111">
        <v>180</v>
      </c>
      <c r="D150" s="135">
        <v>3.48</v>
      </c>
      <c r="E150" s="135">
        <v>8.9</v>
      </c>
      <c r="F150" s="135">
        <v>18.5</v>
      </c>
      <c r="G150" s="135">
        <v>168</v>
      </c>
      <c r="H150" s="135">
        <v>0</v>
      </c>
      <c r="I150" s="135">
        <v>34.799999999999997</v>
      </c>
      <c r="J150" s="135">
        <v>0</v>
      </c>
      <c r="K150" s="135">
        <v>0</v>
      </c>
      <c r="L150" s="135">
        <v>82</v>
      </c>
      <c r="M150" s="135">
        <v>0</v>
      </c>
      <c r="N150" s="135">
        <v>39.6</v>
      </c>
      <c r="O150" s="135">
        <v>0.96</v>
      </c>
    </row>
    <row r="151" spans="1:15" s="107" customFormat="1">
      <c r="A151" s="117" t="s">
        <v>56</v>
      </c>
      <c r="B151" s="132" t="s">
        <v>139</v>
      </c>
      <c r="C151" s="111">
        <v>200</v>
      </c>
      <c r="D151" s="115">
        <v>1</v>
      </c>
      <c r="E151" s="115">
        <v>0.2</v>
      </c>
      <c r="F151" s="115">
        <v>20.2</v>
      </c>
      <c r="G151" s="115">
        <v>92</v>
      </c>
      <c r="H151" s="115">
        <v>0.02</v>
      </c>
      <c r="I151" s="115">
        <v>4</v>
      </c>
      <c r="J151" s="115">
        <v>0</v>
      </c>
      <c r="K151" s="115">
        <v>0.2</v>
      </c>
      <c r="L151" s="115">
        <v>14</v>
      </c>
      <c r="M151" s="115">
        <v>14</v>
      </c>
      <c r="N151" s="115">
        <v>8</v>
      </c>
      <c r="O151" s="115">
        <v>2.8</v>
      </c>
    </row>
    <row r="152" spans="1:15" s="107" customFormat="1">
      <c r="A152" s="117" t="s">
        <v>54</v>
      </c>
      <c r="B152" s="106" t="s">
        <v>83</v>
      </c>
      <c r="C152" s="111">
        <v>45</v>
      </c>
      <c r="D152" s="115">
        <v>4.8</v>
      </c>
      <c r="E152" s="115">
        <v>2</v>
      </c>
      <c r="F152" s="115">
        <v>19.600000000000001</v>
      </c>
      <c r="G152" s="115">
        <v>123.3</v>
      </c>
      <c r="H152" s="115">
        <v>0.185</v>
      </c>
      <c r="I152" s="115">
        <v>0.09</v>
      </c>
      <c r="J152" s="115">
        <v>0</v>
      </c>
      <c r="K152" s="115">
        <v>8.5999999999999993E-2</v>
      </c>
      <c r="L152" s="115">
        <v>56.25</v>
      </c>
      <c r="M152" s="115">
        <v>58.1</v>
      </c>
      <c r="N152" s="115">
        <v>18.45</v>
      </c>
      <c r="O152" s="115">
        <v>1.62</v>
      </c>
    </row>
    <row r="153" spans="1:15" s="107" customFormat="1">
      <c r="A153" s="117" t="s">
        <v>56</v>
      </c>
      <c r="B153" s="106" t="s">
        <v>80</v>
      </c>
      <c r="C153" s="111">
        <v>25</v>
      </c>
      <c r="D153" s="115">
        <v>1.9</v>
      </c>
      <c r="E153" s="115">
        <v>0.4</v>
      </c>
      <c r="F153" s="115">
        <v>9.4</v>
      </c>
      <c r="G153" s="115">
        <v>50.2</v>
      </c>
      <c r="H153" s="115">
        <v>0.05</v>
      </c>
      <c r="I153" s="115">
        <v>0</v>
      </c>
      <c r="J153" s="115">
        <v>0</v>
      </c>
      <c r="K153" s="115">
        <v>0.57499999999999996</v>
      </c>
      <c r="L153" s="115">
        <v>8.25</v>
      </c>
      <c r="M153" s="115">
        <v>48.5</v>
      </c>
      <c r="N153" s="115">
        <v>14.25</v>
      </c>
      <c r="O153" s="115">
        <v>1.125</v>
      </c>
    </row>
    <row r="154" spans="1:15" s="107" customFormat="1">
      <c r="A154" s="110"/>
      <c r="B154" s="28" t="s">
        <v>85</v>
      </c>
      <c r="C154" s="127">
        <v>775</v>
      </c>
      <c r="D154" s="142">
        <f>SUM(D148:D153)</f>
        <v>31.34</v>
      </c>
      <c r="E154" s="142">
        <f t="shared" ref="E154:O154" si="21">SUM(E148:E153)</f>
        <v>34.660000000000004</v>
      </c>
      <c r="F154" s="142">
        <f t="shared" si="21"/>
        <v>99.990000000000009</v>
      </c>
      <c r="G154" s="142">
        <f t="shared" si="21"/>
        <v>904.75</v>
      </c>
      <c r="H154" s="142">
        <f t="shared" si="21"/>
        <v>0.29499999999999998</v>
      </c>
      <c r="I154" s="142">
        <f t="shared" si="21"/>
        <v>67.45</v>
      </c>
      <c r="J154" s="142">
        <f t="shared" si="21"/>
        <v>0</v>
      </c>
      <c r="K154" s="142">
        <f t="shared" si="21"/>
        <v>0.86099999999999999</v>
      </c>
      <c r="L154" s="142">
        <f t="shared" si="21"/>
        <v>228.23</v>
      </c>
      <c r="M154" s="142">
        <f t="shared" si="21"/>
        <v>183.81</v>
      </c>
      <c r="N154" s="142">
        <f t="shared" si="21"/>
        <v>223.57</v>
      </c>
      <c r="O154" s="142">
        <f t="shared" si="21"/>
        <v>10.495000000000001</v>
      </c>
    </row>
    <row r="155" spans="1:15" s="107" customFormat="1">
      <c r="A155" s="110"/>
      <c r="B155" s="28" t="s">
        <v>146</v>
      </c>
      <c r="C155" s="111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</row>
    <row r="156" spans="1:15">
      <c r="A156" s="117" t="s">
        <v>221</v>
      </c>
      <c r="B156" s="114" t="s">
        <v>164</v>
      </c>
      <c r="C156" s="111">
        <v>200</v>
      </c>
      <c r="D156" s="115">
        <v>5.6</v>
      </c>
      <c r="E156" s="115">
        <v>6.38</v>
      </c>
      <c r="F156" s="115">
        <v>8.18</v>
      </c>
      <c r="G156" s="141">
        <v>112.24</v>
      </c>
      <c r="H156" s="115">
        <v>0.08</v>
      </c>
      <c r="I156" s="115">
        <v>1.4</v>
      </c>
      <c r="J156" s="115">
        <v>40</v>
      </c>
      <c r="K156" s="115">
        <v>0</v>
      </c>
      <c r="L156" s="115">
        <v>240</v>
      </c>
      <c r="M156" s="115">
        <v>180</v>
      </c>
      <c r="N156" s="115">
        <v>28</v>
      </c>
      <c r="O156" s="115">
        <v>0.2</v>
      </c>
    </row>
    <row r="157" spans="1:15">
      <c r="A157" s="117" t="s">
        <v>54</v>
      </c>
      <c r="B157" s="133" t="s">
        <v>191</v>
      </c>
      <c r="C157" s="123">
        <v>100</v>
      </c>
      <c r="D157" s="151">
        <v>7.4</v>
      </c>
      <c r="E157" s="151">
        <v>8.6199999999999992</v>
      </c>
      <c r="F157" s="151">
        <v>57.93</v>
      </c>
      <c r="G157" s="151">
        <v>351.93</v>
      </c>
      <c r="H157" s="151">
        <v>0.1</v>
      </c>
      <c r="I157" s="151">
        <v>0.12</v>
      </c>
      <c r="J157" s="151">
        <v>0</v>
      </c>
      <c r="K157" s="151">
        <v>0</v>
      </c>
      <c r="L157" s="151">
        <v>25.77</v>
      </c>
      <c r="M157" s="151">
        <v>0</v>
      </c>
      <c r="N157" s="151">
        <v>0</v>
      </c>
      <c r="O157" s="151">
        <v>0.95</v>
      </c>
    </row>
    <row r="158" spans="1:15" s="107" customFormat="1">
      <c r="A158" s="117" t="s">
        <v>54</v>
      </c>
      <c r="B158" s="133" t="s">
        <v>138</v>
      </c>
      <c r="C158" s="123">
        <v>200</v>
      </c>
      <c r="D158" s="115">
        <v>3</v>
      </c>
      <c r="E158" s="115">
        <v>1</v>
      </c>
      <c r="F158" s="115">
        <v>42</v>
      </c>
      <c r="G158" s="115">
        <v>192</v>
      </c>
      <c r="H158" s="115">
        <v>0.08</v>
      </c>
      <c r="I158" s="115">
        <v>20</v>
      </c>
      <c r="J158" s="115">
        <v>40</v>
      </c>
      <c r="K158" s="115">
        <v>0.08</v>
      </c>
      <c r="L158" s="115">
        <v>16</v>
      </c>
      <c r="M158" s="115">
        <v>56</v>
      </c>
      <c r="N158" s="115">
        <v>84</v>
      </c>
      <c r="O158" s="115">
        <v>1.2</v>
      </c>
    </row>
    <row r="159" spans="1:15" s="107" customFormat="1">
      <c r="A159" s="110"/>
      <c r="B159" s="28" t="s">
        <v>149</v>
      </c>
      <c r="C159" s="127">
        <v>500</v>
      </c>
      <c r="D159" s="142">
        <f t="shared" ref="D159:O159" si="22">SUM(D156:D158)</f>
        <v>16</v>
      </c>
      <c r="E159" s="142">
        <f t="shared" si="22"/>
        <v>16</v>
      </c>
      <c r="F159" s="142">
        <f t="shared" si="22"/>
        <v>108.11</v>
      </c>
      <c r="G159" s="142">
        <f t="shared" si="22"/>
        <v>656.17000000000007</v>
      </c>
      <c r="H159" s="142">
        <f t="shared" si="22"/>
        <v>0.26</v>
      </c>
      <c r="I159" s="142">
        <f t="shared" si="22"/>
        <v>21.52</v>
      </c>
      <c r="J159" s="142">
        <f t="shared" si="22"/>
        <v>80</v>
      </c>
      <c r="K159" s="142">
        <f t="shared" si="22"/>
        <v>0.08</v>
      </c>
      <c r="L159" s="142">
        <f t="shared" si="22"/>
        <v>281.77</v>
      </c>
      <c r="M159" s="142">
        <f t="shared" si="22"/>
        <v>236</v>
      </c>
      <c r="N159" s="142">
        <f t="shared" si="22"/>
        <v>112</v>
      </c>
      <c r="O159" s="142">
        <f t="shared" si="22"/>
        <v>2.3499999999999996</v>
      </c>
    </row>
    <row r="160" spans="1:15" s="107" customFormat="1">
      <c r="A160" s="110"/>
      <c r="B160" s="28" t="s">
        <v>185</v>
      </c>
      <c r="C160" s="124">
        <f>C159+C154+C146</f>
        <v>1892</v>
      </c>
      <c r="D160" s="124">
        <f t="shared" ref="D160:O160" si="23">D159+D154+D146</f>
        <v>69.430000000000007</v>
      </c>
      <c r="E160" s="124">
        <f t="shared" si="23"/>
        <v>67.790000000000006</v>
      </c>
      <c r="F160" s="124">
        <f t="shared" si="23"/>
        <v>289.99</v>
      </c>
      <c r="G160" s="124">
        <f t="shared" si="23"/>
        <v>2080.7399999999998</v>
      </c>
      <c r="H160" s="124">
        <f t="shared" si="23"/>
        <v>0.90799999999999992</v>
      </c>
      <c r="I160" s="124">
        <f t="shared" si="23"/>
        <v>129.38999999999999</v>
      </c>
      <c r="J160" s="124">
        <f t="shared" si="23"/>
        <v>90</v>
      </c>
      <c r="K160" s="124">
        <f t="shared" si="23"/>
        <v>1.6579999999999999</v>
      </c>
      <c r="L160" s="124">
        <f t="shared" si="23"/>
        <v>661.2</v>
      </c>
      <c r="M160" s="124">
        <f t="shared" si="23"/>
        <v>559.71</v>
      </c>
      <c r="N160" s="124">
        <f t="shared" si="23"/>
        <v>381.77</v>
      </c>
      <c r="O160" s="124">
        <f t="shared" si="23"/>
        <v>18.445</v>
      </c>
    </row>
    <row r="161" spans="1:15" s="107" customFormat="1">
      <c r="A161" s="180" t="s">
        <v>213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2"/>
    </row>
    <row r="162" spans="1:15" s="107" customFormat="1">
      <c r="A162" s="189" t="s">
        <v>70</v>
      </c>
      <c r="B162" s="191" t="s">
        <v>71</v>
      </c>
      <c r="C162" s="189" t="s">
        <v>62</v>
      </c>
      <c r="D162" s="186" t="s">
        <v>72</v>
      </c>
      <c r="E162" s="187"/>
      <c r="F162" s="188"/>
      <c r="G162" s="140" t="s">
        <v>73</v>
      </c>
      <c r="H162" s="140"/>
      <c r="I162" s="186" t="s">
        <v>219</v>
      </c>
      <c r="J162" s="187"/>
      <c r="K162" s="187"/>
      <c r="L162" s="187"/>
      <c r="M162" s="187"/>
      <c r="N162" s="187"/>
      <c r="O162" s="188"/>
    </row>
    <row r="163" spans="1:15" s="107" customFormat="1">
      <c r="A163" s="190"/>
      <c r="B163" s="192"/>
      <c r="C163" s="190"/>
      <c r="D163" s="140" t="s">
        <v>16</v>
      </c>
      <c r="E163" s="140" t="s">
        <v>17</v>
      </c>
      <c r="F163" s="140" t="s">
        <v>18</v>
      </c>
      <c r="G163" s="140" t="s">
        <v>74</v>
      </c>
      <c r="H163" s="140" t="s">
        <v>75</v>
      </c>
      <c r="I163" s="140" t="s">
        <v>20</v>
      </c>
      <c r="J163" s="140" t="s">
        <v>21</v>
      </c>
      <c r="K163" s="140" t="s">
        <v>76</v>
      </c>
      <c r="L163" s="140" t="s">
        <v>77</v>
      </c>
      <c r="M163" s="140" t="s">
        <v>23</v>
      </c>
      <c r="N163" s="140" t="s">
        <v>24</v>
      </c>
      <c r="O163" s="140" t="s">
        <v>25</v>
      </c>
    </row>
    <row r="164" spans="1:15" s="107" customFormat="1">
      <c r="A164" s="110"/>
      <c r="B164" s="28" t="s">
        <v>78</v>
      </c>
      <c r="C164" s="28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</row>
    <row r="165" spans="1:15" s="107" customFormat="1" ht="47.25">
      <c r="A165" s="117" t="s">
        <v>242</v>
      </c>
      <c r="B165" s="106" t="s">
        <v>196</v>
      </c>
      <c r="C165" s="111" t="s">
        <v>134</v>
      </c>
      <c r="D165" s="115">
        <v>7.44</v>
      </c>
      <c r="E165" s="115">
        <v>8.07</v>
      </c>
      <c r="F165" s="115">
        <v>35.28</v>
      </c>
      <c r="G165" s="115">
        <v>243.92</v>
      </c>
      <c r="H165" s="115">
        <v>0.06</v>
      </c>
      <c r="I165" s="115">
        <v>0</v>
      </c>
      <c r="J165" s="115">
        <v>20</v>
      </c>
      <c r="K165" s="115">
        <v>0</v>
      </c>
      <c r="L165" s="115">
        <v>44</v>
      </c>
      <c r="M165" s="115">
        <v>36</v>
      </c>
      <c r="N165" s="115">
        <v>48</v>
      </c>
      <c r="O165" s="115">
        <v>3.4</v>
      </c>
    </row>
    <row r="166" spans="1:15" s="107" customFormat="1">
      <c r="A166" s="117">
        <v>209</v>
      </c>
      <c r="B166" s="106" t="s">
        <v>174</v>
      </c>
      <c r="C166" s="111">
        <v>40</v>
      </c>
      <c r="D166" s="115">
        <v>5.0999999999999996</v>
      </c>
      <c r="E166" s="115">
        <v>4.5999999999999996</v>
      </c>
      <c r="F166" s="115">
        <v>0.3</v>
      </c>
      <c r="G166" s="115">
        <v>63</v>
      </c>
      <c r="H166" s="115">
        <v>0.03</v>
      </c>
      <c r="I166" s="115">
        <v>0</v>
      </c>
      <c r="J166" s="115">
        <v>100</v>
      </c>
      <c r="K166" s="115">
        <v>0</v>
      </c>
      <c r="L166" s="115">
        <v>22</v>
      </c>
      <c r="M166" s="115">
        <v>77</v>
      </c>
      <c r="N166" s="115">
        <v>4.8</v>
      </c>
      <c r="O166" s="115">
        <v>1</v>
      </c>
    </row>
    <row r="167" spans="1:15" s="107" customFormat="1" ht="31.5">
      <c r="A167" s="117">
        <v>379</v>
      </c>
      <c r="B167" s="133" t="s">
        <v>175</v>
      </c>
      <c r="C167" s="111">
        <v>200</v>
      </c>
      <c r="D167" s="115">
        <v>5.0999999999999996</v>
      </c>
      <c r="E167" s="115">
        <v>4.9000000000000004</v>
      </c>
      <c r="F167" s="115">
        <v>13.35</v>
      </c>
      <c r="G167" s="115">
        <v>117.3</v>
      </c>
      <c r="H167" s="115">
        <v>0.01</v>
      </c>
      <c r="I167" s="115">
        <v>1.5</v>
      </c>
      <c r="J167" s="115">
        <v>0.02</v>
      </c>
      <c r="K167" s="115">
        <v>0</v>
      </c>
      <c r="L167" s="115">
        <v>193.44</v>
      </c>
      <c r="M167" s="115">
        <v>47.4</v>
      </c>
      <c r="N167" s="115">
        <v>43.5</v>
      </c>
      <c r="O167" s="115">
        <v>1.27</v>
      </c>
    </row>
    <row r="168" spans="1:15" s="107" customFormat="1">
      <c r="A168" s="117" t="s">
        <v>54</v>
      </c>
      <c r="B168" s="106" t="s">
        <v>83</v>
      </c>
      <c r="C168" s="111">
        <v>30</v>
      </c>
      <c r="D168" s="115">
        <v>3.2</v>
      </c>
      <c r="E168" s="115">
        <v>1.4</v>
      </c>
      <c r="F168" s="115">
        <v>13.1</v>
      </c>
      <c r="G168" s="115">
        <v>82.2</v>
      </c>
      <c r="H168" s="115">
        <v>0.123</v>
      </c>
      <c r="I168" s="115">
        <v>0.06</v>
      </c>
      <c r="J168" s="115">
        <v>0</v>
      </c>
      <c r="K168" s="115">
        <v>5.7000000000000002E-2</v>
      </c>
      <c r="L168" s="115">
        <v>37.5</v>
      </c>
      <c r="M168" s="115">
        <v>38.700000000000003</v>
      </c>
      <c r="N168" s="115">
        <v>12.3</v>
      </c>
      <c r="O168" s="115">
        <v>1.08</v>
      </c>
    </row>
    <row r="169" spans="1:15" s="107" customFormat="1">
      <c r="A169" s="117" t="s">
        <v>54</v>
      </c>
      <c r="B169" s="106" t="s">
        <v>80</v>
      </c>
      <c r="C169" s="111">
        <v>20</v>
      </c>
      <c r="D169" s="115">
        <v>1.5</v>
      </c>
      <c r="E169" s="115">
        <v>0.3</v>
      </c>
      <c r="F169" s="115">
        <v>7.5</v>
      </c>
      <c r="G169" s="115">
        <v>40.200000000000003</v>
      </c>
      <c r="H169" s="115">
        <v>0.04</v>
      </c>
      <c r="I169" s="115">
        <v>0</v>
      </c>
      <c r="J169" s="115">
        <v>0</v>
      </c>
      <c r="K169" s="115">
        <v>0.46</v>
      </c>
      <c r="L169" s="115">
        <v>6.6</v>
      </c>
      <c r="M169" s="115">
        <v>38.799999999999997</v>
      </c>
      <c r="N169" s="115">
        <v>11.4</v>
      </c>
      <c r="O169" s="115">
        <v>0.9</v>
      </c>
    </row>
    <row r="170" spans="1:15" s="107" customFormat="1">
      <c r="A170" s="110"/>
      <c r="B170" s="28" t="s">
        <v>81</v>
      </c>
      <c r="C170" s="124">
        <v>500</v>
      </c>
      <c r="D170" s="142">
        <f>SUM(D165:D169)</f>
        <v>22.34</v>
      </c>
      <c r="E170" s="142">
        <f t="shared" ref="E170:O170" si="24">SUM(E165:E169)</f>
        <v>19.27</v>
      </c>
      <c r="F170" s="142">
        <f t="shared" si="24"/>
        <v>69.53</v>
      </c>
      <c r="G170" s="142">
        <f t="shared" si="24"/>
        <v>546.62</v>
      </c>
      <c r="H170" s="142">
        <f t="shared" si="24"/>
        <v>0.26299999999999996</v>
      </c>
      <c r="I170" s="142">
        <f t="shared" si="24"/>
        <v>1.56</v>
      </c>
      <c r="J170" s="142">
        <f t="shared" si="24"/>
        <v>120.02</v>
      </c>
      <c r="K170" s="142">
        <f t="shared" si="24"/>
        <v>0.51700000000000002</v>
      </c>
      <c r="L170" s="142">
        <f t="shared" si="24"/>
        <v>303.54000000000002</v>
      </c>
      <c r="M170" s="142">
        <f t="shared" si="24"/>
        <v>237.90000000000003</v>
      </c>
      <c r="N170" s="142">
        <f t="shared" si="24"/>
        <v>120</v>
      </c>
      <c r="O170" s="142">
        <f t="shared" si="24"/>
        <v>7.65</v>
      </c>
    </row>
    <row r="171" spans="1:15" s="161" customFormat="1">
      <c r="A171" s="110"/>
      <c r="B171" s="28" t="s">
        <v>82</v>
      </c>
      <c r="C171" s="116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</row>
    <row r="172" spans="1:15" s="161" customFormat="1" ht="31.5">
      <c r="A172" s="117">
        <v>71</v>
      </c>
      <c r="B172" s="118" t="s">
        <v>263</v>
      </c>
      <c r="C172" s="119">
        <v>60</v>
      </c>
      <c r="D172" s="135">
        <v>0.504</v>
      </c>
      <c r="E172" s="135">
        <v>0.1</v>
      </c>
      <c r="F172" s="135">
        <v>1.5</v>
      </c>
      <c r="G172" s="135">
        <v>8.4</v>
      </c>
      <c r="H172" s="135">
        <v>1.7999999999999999E-2</v>
      </c>
      <c r="I172" s="135">
        <v>6</v>
      </c>
      <c r="J172" s="135">
        <v>6</v>
      </c>
      <c r="K172" s="135">
        <v>0.06</v>
      </c>
      <c r="L172" s="135">
        <v>13.8</v>
      </c>
      <c r="M172" s="135">
        <v>25.2</v>
      </c>
      <c r="N172" s="135">
        <v>8.4</v>
      </c>
      <c r="O172" s="135">
        <v>0.36</v>
      </c>
    </row>
    <row r="173" spans="1:15" s="161" customFormat="1" ht="31.5">
      <c r="A173" s="117">
        <v>70</v>
      </c>
      <c r="B173" s="118" t="s">
        <v>262</v>
      </c>
      <c r="C173" s="119">
        <v>60</v>
      </c>
      <c r="D173" s="135">
        <v>0.504</v>
      </c>
      <c r="E173" s="135">
        <v>7.1999999999999995E-2</v>
      </c>
      <c r="F173" s="135">
        <v>1.3679999999999999</v>
      </c>
      <c r="G173" s="135">
        <v>11.52</v>
      </c>
      <c r="H173" s="135">
        <v>0</v>
      </c>
      <c r="I173" s="135">
        <v>0</v>
      </c>
      <c r="J173" s="135">
        <v>0</v>
      </c>
      <c r="K173" s="135">
        <v>0</v>
      </c>
      <c r="L173" s="135">
        <v>24.479999999999997</v>
      </c>
      <c r="M173" s="135">
        <v>0</v>
      </c>
      <c r="N173" s="135">
        <v>0</v>
      </c>
      <c r="O173" s="135">
        <v>0.36</v>
      </c>
    </row>
    <row r="174" spans="1:15" s="161" customFormat="1" ht="31.5">
      <c r="A174" s="117">
        <v>102</v>
      </c>
      <c r="B174" s="133" t="s">
        <v>199</v>
      </c>
      <c r="C174" s="119">
        <v>200</v>
      </c>
      <c r="D174" s="135">
        <v>7.89</v>
      </c>
      <c r="E174" s="135">
        <v>5.65</v>
      </c>
      <c r="F174" s="135">
        <v>18.79</v>
      </c>
      <c r="G174" s="135">
        <v>153.1</v>
      </c>
      <c r="H174" s="135">
        <v>0.22</v>
      </c>
      <c r="I174" s="135">
        <v>9.5</v>
      </c>
      <c r="J174" s="135">
        <v>0</v>
      </c>
      <c r="K174" s="135">
        <v>0</v>
      </c>
      <c r="L174" s="135">
        <v>29.72</v>
      </c>
      <c r="M174" s="135">
        <v>0</v>
      </c>
      <c r="N174" s="135">
        <v>0</v>
      </c>
      <c r="O174" s="135">
        <v>2.4700000000000002</v>
      </c>
    </row>
    <row r="175" spans="1:15" s="161" customFormat="1" ht="31.5">
      <c r="A175" s="117">
        <v>394</v>
      </c>
      <c r="B175" s="133" t="s">
        <v>162</v>
      </c>
      <c r="C175" s="119">
        <v>250</v>
      </c>
      <c r="D175" s="135">
        <v>25.61</v>
      </c>
      <c r="E175" s="135">
        <v>19.690000000000001</v>
      </c>
      <c r="F175" s="135">
        <v>25.14</v>
      </c>
      <c r="G175" s="135">
        <v>379.61</v>
      </c>
      <c r="H175" s="135">
        <v>0</v>
      </c>
      <c r="I175" s="135">
        <v>11.42</v>
      </c>
      <c r="J175" s="135">
        <v>0</v>
      </c>
      <c r="K175" s="135">
        <v>0</v>
      </c>
      <c r="L175" s="135">
        <v>40</v>
      </c>
      <c r="M175" s="135">
        <v>0</v>
      </c>
      <c r="N175" s="135">
        <v>54.76</v>
      </c>
      <c r="O175" s="135">
        <v>3.49</v>
      </c>
    </row>
    <row r="176" spans="1:15" s="161" customFormat="1">
      <c r="A176" s="117" t="s">
        <v>56</v>
      </c>
      <c r="B176" s="133" t="s">
        <v>139</v>
      </c>
      <c r="C176" s="119">
        <v>200</v>
      </c>
      <c r="D176" s="135">
        <v>1</v>
      </c>
      <c r="E176" s="135">
        <v>0.2</v>
      </c>
      <c r="F176" s="135">
        <v>20.2</v>
      </c>
      <c r="G176" s="135">
        <v>92</v>
      </c>
      <c r="H176" s="135">
        <v>0.02</v>
      </c>
      <c r="I176" s="135">
        <v>4</v>
      </c>
      <c r="J176" s="135">
        <v>0</v>
      </c>
      <c r="K176" s="135">
        <v>0.2</v>
      </c>
      <c r="L176" s="135">
        <v>14</v>
      </c>
      <c r="M176" s="135">
        <v>14</v>
      </c>
      <c r="N176" s="135">
        <v>8</v>
      </c>
      <c r="O176" s="135">
        <v>2.8</v>
      </c>
    </row>
    <row r="177" spans="1:15" s="161" customFormat="1">
      <c r="A177" s="117" t="s">
        <v>54</v>
      </c>
      <c r="B177" s="133" t="s">
        <v>83</v>
      </c>
      <c r="C177" s="119">
        <v>45</v>
      </c>
      <c r="D177" s="135">
        <v>4.8</v>
      </c>
      <c r="E177" s="135">
        <v>2</v>
      </c>
      <c r="F177" s="135">
        <v>19.600000000000001</v>
      </c>
      <c r="G177" s="135">
        <v>123.3</v>
      </c>
      <c r="H177" s="135">
        <v>0.185</v>
      </c>
      <c r="I177" s="135">
        <v>0.09</v>
      </c>
      <c r="J177" s="135">
        <v>0</v>
      </c>
      <c r="K177" s="135">
        <v>8.5999999999999993E-2</v>
      </c>
      <c r="L177" s="135">
        <v>56.25</v>
      </c>
      <c r="M177" s="135">
        <v>58.1</v>
      </c>
      <c r="N177" s="135">
        <v>18.45</v>
      </c>
      <c r="O177" s="135">
        <v>1.62</v>
      </c>
    </row>
    <row r="178" spans="1:15" s="107" customFormat="1">
      <c r="A178" s="117" t="s">
        <v>54</v>
      </c>
      <c r="B178" s="133" t="s">
        <v>80</v>
      </c>
      <c r="C178" s="119">
        <v>25</v>
      </c>
      <c r="D178" s="135">
        <v>1.9</v>
      </c>
      <c r="E178" s="135">
        <v>0.4</v>
      </c>
      <c r="F178" s="135">
        <v>9.4</v>
      </c>
      <c r="G178" s="135">
        <v>50.2</v>
      </c>
      <c r="H178" s="135">
        <v>0.05</v>
      </c>
      <c r="I178" s="135">
        <v>0</v>
      </c>
      <c r="J178" s="135">
        <v>0</v>
      </c>
      <c r="K178" s="135">
        <v>0.57499999999999996</v>
      </c>
      <c r="L178" s="135">
        <v>8.25</v>
      </c>
      <c r="M178" s="135">
        <v>48.5</v>
      </c>
      <c r="N178" s="135">
        <v>14.25</v>
      </c>
      <c r="O178" s="135">
        <v>1.125</v>
      </c>
    </row>
    <row r="179" spans="1:15" s="107" customFormat="1">
      <c r="A179" s="117" t="s">
        <v>54</v>
      </c>
      <c r="B179" s="106" t="s">
        <v>167</v>
      </c>
      <c r="C179" s="111">
        <v>120</v>
      </c>
      <c r="D179" s="135">
        <v>0.3</v>
      </c>
      <c r="E179" s="135">
        <v>0.2</v>
      </c>
      <c r="F179" s="135">
        <v>13.7</v>
      </c>
      <c r="G179" s="135">
        <v>62.4</v>
      </c>
      <c r="H179" s="135">
        <v>0.02</v>
      </c>
      <c r="I179" s="135">
        <v>5.52</v>
      </c>
      <c r="J179" s="135">
        <v>3.6</v>
      </c>
      <c r="K179" s="135">
        <v>0.216</v>
      </c>
      <c r="L179" s="135">
        <v>7.2</v>
      </c>
      <c r="M179" s="135">
        <v>13.2</v>
      </c>
      <c r="N179" s="135">
        <v>6</v>
      </c>
      <c r="O179" s="135">
        <v>0.14399999999999999</v>
      </c>
    </row>
    <row r="180" spans="1:15" s="107" customFormat="1">
      <c r="A180" s="110"/>
      <c r="B180" s="28" t="s">
        <v>85</v>
      </c>
      <c r="C180" s="111">
        <v>980</v>
      </c>
      <c r="D180" s="142">
        <f>SUM(D173:D179)</f>
        <v>42.003999999999991</v>
      </c>
      <c r="E180" s="142">
        <f t="shared" ref="E180:O180" si="25">SUM(E173:E179)</f>
        <v>28.212</v>
      </c>
      <c r="F180" s="142">
        <f t="shared" si="25"/>
        <v>108.19800000000002</v>
      </c>
      <c r="G180" s="142">
        <f>SUM(G173:G179)</f>
        <v>872.13</v>
      </c>
      <c r="H180" s="142">
        <f t="shared" si="25"/>
        <v>0.495</v>
      </c>
      <c r="I180" s="142">
        <f t="shared" si="25"/>
        <v>30.53</v>
      </c>
      <c r="J180" s="142">
        <f t="shared" si="25"/>
        <v>3.6</v>
      </c>
      <c r="K180" s="142">
        <f t="shared" si="25"/>
        <v>1.077</v>
      </c>
      <c r="L180" s="142">
        <f t="shared" si="25"/>
        <v>179.89999999999998</v>
      </c>
      <c r="M180" s="142">
        <f t="shared" si="25"/>
        <v>133.79999999999998</v>
      </c>
      <c r="N180" s="142">
        <f t="shared" si="25"/>
        <v>101.46</v>
      </c>
      <c r="O180" s="142">
        <f t="shared" si="25"/>
        <v>12.009000000000002</v>
      </c>
    </row>
    <row r="181" spans="1:15" s="107" customFormat="1">
      <c r="A181" s="110"/>
      <c r="B181" s="28" t="s">
        <v>146</v>
      </c>
      <c r="C181" s="111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</row>
    <row r="182" spans="1:15" s="107" customFormat="1">
      <c r="A182" s="117" t="s">
        <v>221</v>
      </c>
      <c r="B182" s="114" t="s">
        <v>164</v>
      </c>
      <c r="C182" s="111">
        <v>200</v>
      </c>
      <c r="D182" s="115">
        <v>5.6</v>
      </c>
      <c r="E182" s="115">
        <v>6.38</v>
      </c>
      <c r="F182" s="115">
        <v>8.18</v>
      </c>
      <c r="G182" s="141">
        <v>112.24</v>
      </c>
      <c r="H182" s="115">
        <v>0.08</v>
      </c>
      <c r="I182" s="115">
        <v>1.4</v>
      </c>
      <c r="J182" s="115">
        <v>40</v>
      </c>
      <c r="K182" s="115">
        <v>0</v>
      </c>
      <c r="L182" s="115">
        <v>240</v>
      </c>
      <c r="M182" s="115">
        <v>180</v>
      </c>
      <c r="N182" s="115">
        <v>28</v>
      </c>
      <c r="O182" s="115">
        <v>0.2</v>
      </c>
    </row>
    <row r="183" spans="1:15" s="107" customFormat="1">
      <c r="A183" s="117" t="s">
        <v>54</v>
      </c>
      <c r="B183" s="133" t="s">
        <v>190</v>
      </c>
      <c r="C183" s="111">
        <v>100</v>
      </c>
      <c r="D183" s="153">
        <v>7.7</v>
      </c>
      <c r="E183" s="153">
        <v>5.6</v>
      </c>
      <c r="F183" s="153">
        <v>38.700000000000003</v>
      </c>
      <c r="G183" s="153">
        <v>245.7</v>
      </c>
      <c r="H183" s="153">
        <v>0.41399999999999998</v>
      </c>
      <c r="I183" s="153">
        <v>4.28</v>
      </c>
      <c r="J183" s="153">
        <v>45.3</v>
      </c>
      <c r="K183" s="153">
        <v>0.47899999999999998</v>
      </c>
      <c r="L183" s="153">
        <v>37.17</v>
      </c>
      <c r="M183" s="153">
        <v>188.7</v>
      </c>
      <c r="N183" s="153">
        <v>63.92</v>
      </c>
      <c r="O183" s="153">
        <v>2.7029999999999998</v>
      </c>
    </row>
    <row r="184" spans="1:15" s="107" customFormat="1">
      <c r="A184" s="117" t="s">
        <v>54</v>
      </c>
      <c r="B184" s="106" t="s">
        <v>138</v>
      </c>
      <c r="C184" s="123">
        <v>200</v>
      </c>
      <c r="D184" s="115">
        <v>3</v>
      </c>
      <c r="E184" s="115">
        <v>1</v>
      </c>
      <c r="F184" s="115">
        <v>42</v>
      </c>
      <c r="G184" s="115">
        <v>192</v>
      </c>
      <c r="H184" s="115">
        <v>0.08</v>
      </c>
      <c r="I184" s="115">
        <v>20</v>
      </c>
      <c r="J184" s="115">
        <v>40</v>
      </c>
      <c r="K184" s="115">
        <v>0.08</v>
      </c>
      <c r="L184" s="115">
        <v>16</v>
      </c>
      <c r="M184" s="115">
        <v>56</v>
      </c>
      <c r="N184" s="115">
        <v>84</v>
      </c>
      <c r="O184" s="115">
        <v>1.2</v>
      </c>
    </row>
    <row r="185" spans="1:15" s="107" customFormat="1">
      <c r="A185" s="110"/>
      <c r="B185" s="28" t="s">
        <v>149</v>
      </c>
      <c r="C185" s="127">
        <v>300</v>
      </c>
      <c r="D185" s="142">
        <f>SUM(D182:D183)</f>
        <v>13.3</v>
      </c>
      <c r="E185" s="142">
        <f t="shared" ref="E185:O185" si="26">SUM(E182:E183)</f>
        <v>11.98</v>
      </c>
      <c r="F185" s="142">
        <f t="shared" si="26"/>
        <v>46.88</v>
      </c>
      <c r="G185" s="142">
        <f t="shared" si="26"/>
        <v>357.94</v>
      </c>
      <c r="H185" s="142">
        <f t="shared" si="26"/>
        <v>0.49399999999999999</v>
      </c>
      <c r="I185" s="142">
        <f t="shared" si="26"/>
        <v>5.68</v>
      </c>
      <c r="J185" s="142">
        <f t="shared" si="26"/>
        <v>85.3</v>
      </c>
      <c r="K185" s="142">
        <f t="shared" si="26"/>
        <v>0.47899999999999998</v>
      </c>
      <c r="L185" s="142">
        <f t="shared" si="26"/>
        <v>277.17</v>
      </c>
      <c r="M185" s="142">
        <f t="shared" si="26"/>
        <v>368.7</v>
      </c>
      <c r="N185" s="142">
        <f t="shared" si="26"/>
        <v>91.92</v>
      </c>
      <c r="O185" s="142">
        <f t="shared" si="26"/>
        <v>2.903</v>
      </c>
    </row>
    <row r="186" spans="1:15" s="107" customFormat="1">
      <c r="A186" s="110"/>
      <c r="B186" s="28" t="s">
        <v>185</v>
      </c>
      <c r="C186" s="123">
        <f>C185+C180+C170</f>
        <v>1780</v>
      </c>
      <c r="D186" s="144">
        <f t="shared" ref="D186:O186" si="27">SUM(D170+D180+D185)</f>
        <v>77.643999999999991</v>
      </c>
      <c r="E186" s="144">
        <f t="shared" si="27"/>
        <v>59.462000000000003</v>
      </c>
      <c r="F186" s="144">
        <f t="shared" si="27"/>
        <v>224.608</v>
      </c>
      <c r="G186" s="144">
        <f t="shared" si="27"/>
        <v>1776.69</v>
      </c>
      <c r="H186" s="144">
        <f t="shared" si="27"/>
        <v>1.252</v>
      </c>
      <c r="I186" s="144">
        <f t="shared" si="27"/>
        <v>37.770000000000003</v>
      </c>
      <c r="J186" s="144">
        <f t="shared" si="27"/>
        <v>208.92</v>
      </c>
      <c r="K186" s="144">
        <f t="shared" si="27"/>
        <v>2.073</v>
      </c>
      <c r="L186" s="144">
        <f t="shared" si="27"/>
        <v>760.61</v>
      </c>
      <c r="M186" s="144">
        <f t="shared" si="27"/>
        <v>740.40000000000009</v>
      </c>
      <c r="N186" s="144">
        <f t="shared" si="27"/>
        <v>313.38</v>
      </c>
      <c r="O186" s="144">
        <f t="shared" si="27"/>
        <v>22.562000000000001</v>
      </c>
    </row>
    <row r="187" spans="1:15" s="107" customFormat="1">
      <c r="A187" s="180" t="s">
        <v>214</v>
      </c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2"/>
    </row>
    <row r="188" spans="1:15" s="107" customFormat="1">
      <c r="A188" s="189" t="s">
        <v>70</v>
      </c>
      <c r="B188" s="191" t="s">
        <v>71</v>
      </c>
      <c r="C188" s="189" t="s">
        <v>62</v>
      </c>
      <c r="D188" s="186" t="s">
        <v>72</v>
      </c>
      <c r="E188" s="187"/>
      <c r="F188" s="188"/>
      <c r="G188" s="140" t="s">
        <v>73</v>
      </c>
      <c r="H188" s="140"/>
      <c r="I188" s="186" t="s">
        <v>219</v>
      </c>
      <c r="J188" s="187"/>
      <c r="K188" s="187"/>
      <c r="L188" s="187"/>
      <c r="M188" s="187"/>
      <c r="N188" s="187"/>
      <c r="O188" s="188"/>
    </row>
    <row r="189" spans="1:15" s="107" customFormat="1">
      <c r="A189" s="190"/>
      <c r="B189" s="192"/>
      <c r="C189" s="190"/>
      <c r="D189" s="140" t="s">
        <v>16</v>
      </c>
      <c r="E189" s="140" t="s">
        <v>17</v>
      </c>
      <c r="F189" s="140" t="s">
        <v>18</v>
      </c>
      <c r="G189" s="140" t="s">
        <v>74</v>
      </c>
      <c r="H189" s="140" t="s">
        <v>75</v>
      </c>
      <c r="I189" s="140" t="s">
        <v>20</v>
      </c>
      <c r="J189" s="140" t="s">
        <v>21</v>
      </c>
      <c r="K189" s="140" t="s">
        <v>76</v>
      </c>
      <c r="L189" s="140" t="s">
        <v>77</v>
      </c>
      <c r="M189" s="140" t="s">
        <v>23</v>
      </c>
      <c r="N189" s="140" t="s">
        <v>24</v>
      </c>
      <c r="O189" s="140" t="s">
        <v>25</v>
      </c>
    </row>
    <row r="190" spans="1:15" s="107" customFormat="1">
      <c r="A190" s="110"/>
      <c r="B190" s="28" t="s">
        <v>78</v>
      </c>
      <c r="C190" s="28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</row>
    <row r="191" spans="1:15" s="107" customFormat="1" ht="31.5">
      <c r="A191" s="117">
        <v>7</v>
      </c>
      <c r="B191" s="106" t="s">
        <v>223</v>
      </c>
      <c r="C191" s="111">
        <v>50</v>
      </c>
      <c r="D191" s="115">
        <v>1.6</v>
      </c>
      <c r="E191" s="115">
        <v>0.1</v>
      </c>
      <c r="F191" s="115">
        <v>3.3</v>
      </c>
      <c r="G191" s="115">
        <v>20</v>
      </c>
      <c r="H191" s="115">
        <v>0.06</v>
      </c>
      <c r="I191" s="115">
        <v>5</v>
      </c>
      <c r="J191" s="115">
        <v>0</v>
      </c>
      <c r="K191" s="115">
        <v>0</v>
      </c>
      <c r="L191" s="115">
        <v>10</v>
      </c>
      <c r="M191" s="115">
        <v>31</v>
      </c>
      <c r="N191" s="115">
        <v>10</v>
      </c>
      <c r="O191" s="115">
        <v>0.4</v>
      </c>
    </row>
    <row r="192" spans="1:15" s="107" customFormat="1" ht="31.5">
      <c r="A192" s="117">
        <v>413</v>
      </c>
      <c r="B192" s="118" t="s">
        <v>173</v>
      </c>
      <c r="C192" s="119" t="s">
        <v>124</v>
      </c>
      <c r="D192" s="135">
        <v>12.9</v>
      </c>
      <c r="E192" s="135">
        <v>19.510000000000002</v>
      </c>
      <c r="F192" s="135">
        <v>5.38</v>
      </c>
      <c r="G192" s="135">
        <v>275.25</v>
      </c>
      <c r="H192" s="135">
        <v>0.04</v>
      </c>
      <c r="I192" s="135">
        <v>0</v>
      </c>
      <c r="J192" s="135">
        <v>0</v>
      </c>
      <c r="K192" s="135">
        <v>0</v>
      </c>
      <c r="L192" s="135">
        <v>34.69</v>
      </c>
      <c r="M192" s="135">
        <v>63.21</v>
      </c>
      <c r="N192" s="135">
        <v>94.2</v>
      </c>
      <c r="O192" s="135">
        <v>2.25</v>
      </c>
    </row>
    <row r="193" spans="1:15" s="107" customFormat="1">
      <c r="A193" s="117">
        <v>472</v>
      </c>
      <c r="B193" s="113" t="s">
        <v>155</v>
      </c>
      <c r="C193" s="111">
        <v>150</v>
      </c>
      <c r="D193" s="115">
        <v>3.29</v>
      </c>
      <c r="E193" s="115">
        <v>5.09</v>
      </c>
      <c r="F193" s="115">
        <v>22.05</v>
      </c>
      <c r="G193" s="141">
        <v>147</v>
      </c>
      <c r="H193" s="115">
        <v>0.21</v>
      </c>
      <c r="I193" s="115">
        <v>25.07</v>
      </c>
      <c r="J193" s="115">
        <v>30.45</v>
      </c>
      <c r="K193" s="115">
        <v>0</v>
      </c>
      <c r="L193" s="115">
        <v>42.56</v>
      </c>
      <c r="M193" s="115">
        <v>0</v>
      </c>
      <c r="N193" s="115">
        <v>32.83</v>
      </c>
      <c r="O193" s="115">
        <v>1.17</v>
      </c>
    </row>
    <row r="194" spans="1:15" s="107" customFormat="1">
      <c r="A194" s="117">
        <v>294</v>
      </c>
      <c r="B194" s="118" t="s">
        <v>183</v>
      </c>
      <c r="C194" s="111" t="s">
        <v>143</v>
      </c>
      <c r="D194" s="115">
        <v>7.0000000000000007E-2</v>
      </c>
      <c r="E194" s="115">
        <v>0.01</v>
      </c>
      <c r="F194" s="115">
        <v>15.31</v>
      </c>
      <c r="G194" s="115">
        <v>61.62</v>
      </c>
      <c r="H194" s="115">
        <v>0</v>
      </c>
      <c r="I194" s="135">
        <v>2.2000000000000002</v>
      </c>
      <c r="J194" s="135">
        <v>0</v>
      </c>
      <c r="K194" s="135">
        <v>0</v>
      </c>
      <c r="L194" s="135">
        <v>12</v>
      </c>
      <c r="M194" s="115">
        <v>4</v>
      </c>
      <c r="N194" s="115">
        <v>4</v>
      </c>
      <c r="O194" s="115">
        <v>0.8</v>
      </c>
    </row>
    <row r="195" spans="1:15" s="107" customFormat="1">
      <c r="A195" s="117" t="s">
        <v>54</v>
      </c>
      <c r="B195" s="106" t="s">
        <v>79</v>
      </c>
      <c r="C195" s="111">
        <v>30</v>
      </c>
      <c r="D195" s="115">
        <v>3.2</v>
      </c>
      <c r="E195" s="115">
        <v>1.4</v>
      </c>
      <c r="F195" s="115">
        <v>13.1</v>
      </c>
      <c r="G195" s="115">
        <v>82.2</v>
      </c>
      <c r="H195" s="115">
        <v>0.123</v>
      </c>
      <c r="I195" s="115">
        <v>0.06</v>
      </c>
      <c r="J195" s="115">
        <v>0</v>
      </c>
      <c r="K195" s="115">
        <v>5.7000000000000002E-2</v>
      </c>
      <c r="L195" s="115">
        <v>37.5</v>
      </c>
      <c r="M195" s="115">
        <v>38.700000000000003</v>
      </c>
      <c r="N195" s="115">
        <v>12.3</v>
      </c>
      <c r="O195" s="115">
        <v>1.08</v>
      </c>
    </row>
    <row r="196" spans="1:15">
      <c r="A196" s="117" t="s">
        <v>54</v>
      </c>
      <c r="B196" s="106" t="s">
        <v>80</v>
      </c>
      <c r="C196" s="111">
        <v>20</v>
      </c>
      <c r="D196" s="115">
        <v>1.5</v>
      </c>
      <c r="E196" s="115">
        <v>0.3</v>
      </c>
      <c r="F196" s="115">
        <v>7.5</v>
      </c>
      <c r="G196" s="115">
        <v>40.200000000000003</v>
      </c>
      <c r="H196" s="115">
        <v>0.04</v>
      </c>
      <c r="I196" s="115">
        <v>0</v>
      </c>
      <c r="J196" s="115">
        <v>0</v>
      </c>
      <c r="K196" s="115">
        <v>0.46</v>
      </c>
      <c r="L196" s="115">
        <v>6.6</v>
      </c>
      <c r="M196" s="115">
        <v>38.799999999999997</v>
      </c>
      <c r="N196" s="115">
        <v>11.4</v>
      </c>
      <c r="O196" s="115">
        <v>0.9</v>
      </c>
    </row>
    <row r="197" spans="1:15">
      <c r="A197" s="110"/>
      <c r="B197" s="28" t="s">
        <v>81</v>
      </c>
      <c r="C197" s="124">
        <v>605</v>
      </c>
      <c r="D197" s="142">
        <f>SUM(D191:D196)</f>
        <v>22.56</v>
      </c>
      <c r="E197" s="142">
        <f t="shared" ref="E197:O197" si="28">SUM(E191:E196)</f>
        <v>26.410000000000004</v>
      </c>
      <c r="F197" s="142">
        <f t="shared" si="28"/>
        <v>66.64</v>
      </c>
      <c r="G197" s="142">
        <f t="shared" si="28"/>
        <v>626.2700000000001</v>
      </c>
      <c r="H197" s="142">
        <f t="shared" si="28"/>
        <v>0.47299999999999998</v>
      </c>
      <c r="I197" s="142">
        <f t="shared" si="28"/>
        <v>32.330000000000005</v>
      </c>
      <c r="J197" s="142">
        <f t="shared" si="28"/>
        <v>30.45</v>
      </c>
      <c r="K197" s="142">
        <f t="shared" si="28"/>
        <v>0.51700000000000002</v>
      </c>
      <c r="L197" s="142">
        <f t="shared" si="28"/>
        <v>143.35</v>
      </c>
      <c r="M197" s="142">
        <f t="shared" si="28"/>
        <v>175.71000000000004</v>
      </c>
      <c r="N197" s="142">
        <f t="shared" si="28"/>
        <v>164.73000000000002</v>
      </c>
      <c r="O197" s="142">
        <f t="shared" si="28"/>
        <v>6.6000000000000005</v>
      </c>
    </row>
    <row r="198" spans="1:15" s="161" customFormat="1">
      <c r="A198" s="110"/>
      <c r="B198" s="28" t="s">
        <v>82</v>
      </c>
      <c r="C198" s="120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</row>
    <row r="199" spans="1:15" s="161" customFormat="1" ht="31.5">
      <c r="A199" s="117">
        <v>71</v>
      </c>
      <c r="B199" s="133" t="s">
        <v>260</v>
      </c>
      <c r="C199" s="119">
        <v>60</v>
      </c>
      <c r="D199" s="135">
        <v>0.7</v>
      </c>
      <c r="E199" s="135">
        <v>0.1</v>
      </c>
      <c r="F199" s="135">
        <v>3.1</v>
      </c>
      <c r="G199" s="135">
        <v>14.4</v>
      </c>
      <c r="H199" s="135">
        <v>3.5999999999999997E-2</v>
      </c>
      <c r="I199" s="135">
        <v>15</v>
      </c>
      <c r="J199" s="135">
        <v>25.2</v>
      </c>
      <c r="K199" s="135">
        <v>0.32400000000000001</v>
      </c>
      <c r="L199" s="135">
        <v>6</v>
      </c>
      <c r="M199" s="135">
        <v>14.4</v>
      </c>
      <c r="N199" s="135">
        <v>6.6</v>
      </c>
      <c r="O199" s="135">
        <v>0.54</v>
      </c>
    </row>
    <row r="200" spans="1:15" s="107" customFormat="1" ht="31.5">
      <c r="A200" s="117">
        <v>70</v>
      </c>
      <c r="B200" s="133" t="s">
        <v>261</v>
      </c>
      <c r="C200" s="119">
        <v>60</v>
      </c>
      <c r="D200" s="135">
        <v>0.504</v>
      </c>
      <c r="E200" s="135">
        <v>7.1999999999999995E-2</v>
      </c>
      <c r="F200" s="135">
        <v>1.3679999999999999</v>
      </c>
      <c r="G200" s="135">
        <v>11.52</v>
      </c>
      <c r="H200" s="135">
        <v>0</v>
      </c>
      <c r="I200" s="135">
        <v>0</v>
      </c>
      <c r="J200" s="135">
        <v>0</v>
      </c>
      <c r="K200" s="135">
        <v>0</v>
      </c>
      <c r="L200" s="135">
        <v>24.479999999999997</v>
      </c>
      <c r="M200" s="135">
        <v>0</v>
      </c>
      <c r="N200" s="135">
        <v>0</v>
      </c>
      <c r="O200" s="135">
        <v>0.36</v>
      </c>
    </row>
    <row r="201" spans="1:15" ht="31.5">
      <c r="A201" s="117">
        <v>156</v>
      </c>
      <c r="B201" s="113" t="s">
        <v>156</v>
      </c>
      <c r="C201" s="111">
        <v>200</v>
      </c>
      <c r="D201" s="115">
        <v>3.74</v>
      </c>
      <c r="E201" s="115">
        <v>6.41</v>
      </c>
      <c r="F201" s="115">
        <v>10.62</v>
      </c>
      <c r="G201" s="115">
        <v>103.6</v>
      </c>
      <c r="H201" s="115">
        <v>0.05</v>
      </c>
      <c r="I201" s="115">
        <v>21.86</v>
      </c>
      <c r="J201" s="115">
        <v>0</v>
      </c>
      <c r="K201" s="115">
        <v>0</v>
      </c>
      <c r="L201" s="115">
        <v>30.7</v>
      </c>
      <c r="M201" s="115">
        <v>0</v>
      </c>
      <c r="N201" s="115">
        <v>0</v>
      </c>
      <c r="O201" s="115">
        <v>0.69</v>
      </c>
    </row>
    <row r="202" spans="1:15" s="107" customFormat="1" ht="31.5">
      <c r="A202" s="117">
        <v>290</v>
      </c>
      <c r="B202" s="133" t="s">
        <v>140</v>
      </c>
      <c r="C202" s="111">
        <v>180</v>
      </c>
      <c r="D202" s="115">
        <v>6.62</v>
      </c>
      <c r="E202" s="115">
        <v>6.35</v>
      </c>
      <c r="F202" s="115">
        <v>42.38</v>
      </c>
      <c r="G202" s="115">
        <v>184</v>
      </c>
      <c r="H202" s="115">
        <v>0</v>
      </c>
      <c r="I202" s="115">
        <v>0</v>
      </c>
      <c r="J202" s="115">
        <v>0</v>
      </c>
      <c r="K202" s="115">
        <v>0</v>
      </c>
      <c r="L202" s="115">
        <v>14.4</v>
      </c>
      <c r="M202" s="115">
        <v>0</v>
      </c>
      <c r="N202" s="115">
        <v>9</v>
      </c>
      <c r="O202" s="115">
        <v>0.9</v>
      </c>
    </row>
    <row r="203" spans="1:15" ht="31.5">
      <c r="A203" s="117" t="s">
        <v>201</v>
      </c>
      <c r="B203" s="118" t="s">
        <v>165</v>
      </c>
      <c r="C203" s="111" t="s">
        <v>136</v>
      </c>
      <c r="D203" s="115">
        <v>12.17</v>
      </c>
      <c r="E203" s="115">
        <v>9.75</v>
      </c>
      <c r="F203" s="115">
        <v>6.1</v>
      </c>
      <c r="G203" s="115">
        <v>162</v>
      </c>
      <c r="H203" s="115">
        <v>0</v>
      </c>
      <c r="I203" s="115">
        <v>1.96</v>
      </c>
      <c r="J203" s="115">
        <v>0</v>
      </c>
      <c r="K203" s="115">
        <v>0</v>
      </c>
      <c r="L203" s="115">
        <v>43.89</v>
      </c>
      <c r="M203" s="115">
        <v>0</v>
      </c>
      <c r="N203" s="115">
        <v>56.7</v>
      </c>
      <c r="O203" s="115">
        <v>0.67</v>
      </c>
    </row>
    <row r="204" spans="1:15" ht="31.5">
      <c r="A204" s="117">
        <v>388</v>
      </c>
      <c r="B204" s="106" t="s">
        <v>228</v>
      </c>
      <c r="C204" s="111">
        <v>200</v>
      </c>
      <c r="D204" s="115">
        <v>0.4</v>
      </c>
      <c r="E204" s="115">
        <v>0.2</v>
      </c>
      <c r="F204" s="115">
        <v>23.8</v>
      </c>
      <c r="G204" s="115">
        <v>100</v>
      </c>
      <c r="H204" s="115">
        <v>0</v>
      </c>
      <c r="I204" s="115">
        <v>110</v>
      </c>
      <c r="J204" s="115">
        <v>0</v>
      </c>
      <c r="K204" s="115">
        <v>0</v>
      </c>
      <c r="L204" s="115">
        <v>14</v>
      </c>
      <c r="M204" s="115">
        <v>2</v>
      </c>
      <c r="N204" s="115">
        <v>4</v>
      </c>
      <c r="O204" s="115">
        <v>0.6</v>
      </c>
    </row>
    <row r="205" spans="1:15">
      <c r="A205" s="117" t="s">
        <v>54</v>
      </c>
      <c r="B205" s="106" t="s">
        <v>83</v>
      </c>
      <c r="C205" s="111">
        <v>45</v>
      </c>
      <c r="D205" s="115">
        <v>4.8</v>
      </c>
      <c r="E205" s="115">
        <v>2</v>
      </c>
      <c r="F205" s="115">
        <v>19.600000000000001</v>
      </c>
      <c r="G205" s="115">
        <v>123.3</v>
      </c>
      <c r="H205" s="115">
        <v>0.185</v>
      </c>
      <c r="I205" s="115">
        <v>0.09</v>
      </c>
      <c r="J205" s="115">
        <v>0</v>
      </c>
      <c r="K205" s="115">
        <v>8.5999999999999993E-2</v>
      </c>
      <c r="L205" s="115">
        <v>56.25</v>
      </c>
      <c r="M205" s="115">
        <v>58.1</v>
      </c>
      <c r="N205" s="115">
        <v>18.45</v>
      </c>
      <c r="O205" s="115">
        <v>1.62</v>
      </c>
    </row>
    <row r="206" spans="1:15">
      <c r="A206" s="117" t="s">
        <v>54</v>
      </c>
      <c r="B206" s="106" t="s">
        <v>80</v>
      </c>
      <c r="C206" s="111">
        <v>25</v>
      </c>
      <c r="D206" s="115">
        <v>1.9</v>
      </c>
      <c r="E206" s="115">
        <v>0.4</v>
      </c>
      <c r="F206" s="115">
        <v>9.4</v>
      </c>
      <c r="G206" s="115">
        <v>50.2</v>
      </c>
      <c r="H206" s="115">
        <v>0.05</v>
      </c>
      <c r="I206" s="115">
        <v>0</v>
      </c>
      <c r="J206" s="115">
        <v>0</v>
      </c>
      <c r="K206" s="115">
        <v>0.57499999999999996</v>
      </c>
      <c r="L206" s="115">
        <v>8.25</v>
      </c>
      <c r="M206" s="115">
        <v>48.5</v>
      </c>
      <c r="N206" s="115">
        <v>14.25</v>
      </c>
      <c r="O206" s="115">
        <v>1.125</v>
      </c>
    </row>
    <row r="207" spans="1:15">
      <c r="A207" s="110"/>
      <c r="B207" s="28" t="s">
        <v>85</v>
      </c>
      <c r="C207" s="124">
        <v>955</v>
      </c>
      <c r="D207" s="142">
        <f>SUM(D200:D206)</f>
        <v>30.133999999999997</v>
      </c>
      <c r="E207" s="142">
        <f t="shared" ref="E207:O207" si="29">SUM(E200:E206)</f>
        <v>25.181999999999999</v>
      </c>
      <c r="F207" s="142">
        <f t="shared" si="29"/>
        <v>113.268</v>
      </c>
      <c r="G207" s="142">
        <f t="shared" si="29"/>
        <v>734.62</v>
      </c>
      <c r="H207" s="142">
        <f t="shared" si="29"/>
        <v>0.28499999999999998</v>
      </c>
      <c r="I207" s="142">
        <f t="shared" si="29"/>
        <v>133.91</v>
      </c>
      <c r="J207" s="142">
        <f t="shared" si="29"/>
        <v>0</v>
      </c>
      <c r="K207" s="142">
        <f t="shared" si="29"/>
        <v>0.66099999999999992</v>
      </c>
      <c r="L207" s="142">
        <f t="shared" si="29"/>
        <v>191.97</v>
      </c>
      <c r="M207" s="142">
        <f t="shared" si="29"/>
        <v>108.6</v>
      </c>
      <c r="N207" s="142">
        <f t="shared" si="29"/>
        <v>102.4</v>
      </c>
      <c r="O207" s="142">
        <f t="shared" si="29"/>
        <v>5.9649999999999999</v>
      </c>
    </row>
    <row r="208" spans="1:15">
      <c r="A208" s="110"/>
      <c r="B208" s="28" t="s">
        <v>146</v>
      </c>
      <c r="C208" s="123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</row>
    <row r="209" spans="1:15">
      <c r="A209" s="117">
        <v>588</v>
      </c>
      <c r="B209" s="106" t="s">
        <v>158</v>
      </c>
      <c r="C209" s="111">
        <v>200</v>
      </c>
      <c r="D209" s="115">
        <v>0.56000000000000005</v>
      </c>
      <c r="E209" s="115">
        <v>0</v>
      </c>
      <c r="F209" s="115">
        <v>27.89</v>
      </c>
      <c r="G209" s="115">
        <v>113.79</v>
      </c>
      <c r="H209" s="115">
        <v>0.03</v>
      </c>
      <c r="I209" s="115">
        <v>5.4</v>
      </c>
      <c r="J209" s="115">
        <v>0</v>
      </c>
      <c r="K209" s="115">
        <v>0</v>
      </c>
      <c r="L209" s="115">
        <v>12</v>
      </c>
      <c r="M209" s="115">
        <v>18.190000000000001</v>
      </c>
      <c r="N209" s="115">
        <v>4</v>
      </c>
      <c r="O209" s="115">
        <v>0.8</v>
      </c>
    </row>
    <row r="210" spans="1:15" ht="31.5">
      <c r="A210" s="117" t="s">
        <v>248</v>
      </c>
      <c r="B210" s="133" t="s">
        <v>266</v>
      </c>
      <c r="C210" s="111" t="s">
        <v>267</v>
      </c>
      <c r="D210" s="151">
        <v>24.15</v>
      </c>
      <c r="E210" s="151">
        <v>13.5</v>
      </c>
      <c r="F210" s="151">
        <v>31.6</v>
      </c>
      <c r="G210" s="151">
        <v>343.8</v>
      </c>
      <c r="H210" s="151">
        <v>0.15</v>
      </c>
      <c r="I210" s="151">
        <v>0</v>
      </c>
      <c r="J210" s="151">
        <v>100.35</v>
      </c>
      <c r="K210" s="151">
        <v>0</v>
      </c>
      <c r="L210" s="151">
        <v>234</v>
      </c>
      <c r="M210" s="151">
        <v>327</v>
      </c>
      <c r="N210" s="151">
        <v>39</v>
      </c>
      <c r="O210" s="151">
        <v>0</v>
      </c>
    </row>
    <row r="211" spans="1:15">
      <c r="A211" s="110" t="s">
        <v>54</v>
      </c>
      <c r="B211" s="106" t="s">
        <v>153</v>
      </c>
      <c r="C211" s="123">
        <v>120</v>
      </c>
      <c r="D211" s="135">
        <v>0.3</v>
      </c>
      <c r="E211" s="135">
        <v>0.2</v>
      </c>
      <c r="F211" s="135">
        <v>13.7</v>
      </c>
      <c r="G211" s="135">
        <v>62.4</v>
      </c>
      <c r="H211" s="135">
        <v>0.02</v>
      </c>
      <c r="I211" s="135">
        <v>5.52</v>
      </c>
      <c r="J211" s="135">
        <v>3.6</v>
      </c>
      <c r="K211" s="135">
        <v>0.216</v>
      </c>
      <c r="L211" s="135">
        <v>7.2</v>
      </c>
      <c r="M211" s="135">
        <v>13.2</v>
      </c>
      <c r="N211" s="135">
        <v>6</v>
      </c>
      <c r="O211" s="135">
        <v>0.14399999999999999</v>
      </c>
    </row>
    <row r="212" spans="1:15">
      <c r="A212" s="110"/>
      <c r="B212" s="28" t="s">
        <v>149</v>
      </c>
      <c r="C212" s="124">
        <v>500</v>
      </c>
      <c r="D212" s="142">
        <f>SUM(D209:D211)</f>
        <v>25.009999999999998</v>
      </c>
      <c r="E212" s="142">
        <f t="shared" ref="E212:O212" si="30">SUM(E209:E211)</f>
        <v>13.7</v>
      </c>
      <c r="F212" s="142">
        <f t="shared" si="30"/>
        <v>73.19</v>
      </c>
      <c r="G212" s="142">
        <f t="shared" si="30"/>
        <v>519.99</v>
      </c>
      <c r="H212" s="142">
        <f t="shared" si="30"/>
        <v>0.19999999999999998</v>
      </c>
      <c r="I212" s="142">
        <f t="shared" si="30"/>
        <v>10.92</v>
      </c>
      <c r="J212" s="142">
        <f t="shared" si="30"/>
        <v>103.94999999999999</v>
      </c>
      <c r="K212" s="142">
        <f t="shared" si="30"/>
        <v>0.216</v>
      </c>
      <c r="L212" s="142">
        <f t="shared" si="30"/>
        <v>253.2</v>
      </c>
      <c r="M212" s="142">
        <f t="shared" si="30"/>
        <v>358.39</v>
      </c>
      <c r="N212" s="142">
        <f t="shared" si="30"/>
        <v>49</v>
      </c>
      <c r="O212" s="142">
        <f t="shared" si="30"/>
        <v>0.94400000000000006</v>
      </c>
    </row>
    <row r="213" spans="1:15">
      <c r="A213" s="110"/>
      <c r="B213" s="28" t="s">
        <v>185</v>
      </c>
      <c r="C213" s="124">
        <f t="shared" ref="C213:O213" si="31">C212+C207+C197</f>
        <v>2060</v>
      </c>
      <c r="D213" s="124">
        <f t="shared" si="31"/>
        <v>77.703999999999994</v>
      </c>
      <c r="E213" s="124">
        <f t="shared" si="31"/>
        <v>65.292000000000002</v>
      </c>
      <c r="F213" s="124">
        <f t="shared" si="31"/>
        <v>253.09800000000001</v>
      </c>
      <c r="G213" s="124">
        <f t="shared" si="31"/>
        <v>1880.88</v>
      </c>
      <c r="H213" s="124">
        <f t="shared" si="31"/>
        <v>0.95799999999999996</v>
      </c>
      <c r="I213" s="124">
        <f t="shared" si="31"/>
        <v>177.16</v>
      </c>
      <c r="J213" s="124">
        <f t="shared" si="31"/>
        <v>134.39999999999998</v>
      </c>
      <c r="K213" s="124">
        <f t="shared" si="31"/>
        <v>1.3939999999999999</v>
      </c>
      <c r="L213" s="124">
        <f t="shared" si="31"/>
        <v>588.52</v>
      </c>
      <c r="M213" s="124">
        <f t="shared" si="31"/>
        <v>642.70000000000005</v>
      </c>
      <c r="N213" s="124">
        <f t="shared" si="31"/>
        <v>316.13</v>
      </c>
      <c r="O213" s="124">
        <f t="shared" si="31"/>
        <v>13.509</v>
      </c>
    </row>
    <row r="214" spans="1:15" s="107" customFormat="1">
      <c r="A214" s="180" t="s">
        <v>218</v>
      </c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2"/>
    </row>
    <row r="215" spans="1:15" s="107" customFormat="1">
      <c r="A215" s="189" t="s">
        <v>70</v>
      </c>
      <c r="B215" s="191" t="s">
        <v>71</v>
      </c>
      <c r="C215" s="189" t="s">
        <v>62</v>
      </c>
      <c r="D215" s="186" t="s">
        <v>72</v>
      </c>
      <c r="E215" s="187"/>
      <c r="F215" s="188"/>
      <c r="G215" s="140" t="s">
        <v>73</v>
      </c>
      <c r="H215" s="140"/>
      <c r="I215" s="186" t="s">
        <v>219</v>
      </c>
      <c r="J215" s="187"/>
      <c r="K215" s="187"/>
      <c r="L215" s="187"/>
      <c r="M215" s="187"/>
      <c r="N215" s="187"/>
      <c r="O215" s="188"/>
    </row>
    <row r="216" spans="1:15">
      <c r="A216" s="190"/>
      <c r="B216" s="192"/>
      <c r="C216" s="190"/>
      <c r="D216" s="140" t="s">
        <v>16</v>
      </c>
      <c r="E216" s="140" t="s">
        <v>17</v>
      </c>
      <c r="F216" s="140" t="s">
        <v>18</v>
      </c>
      <c r="G216" s="140" t="s">
        <v>74</v>
      </c>
      <c r="H216" s="140" t="s">
        <v>75</v>
      </c>
      <c r="I216" s="140" t="s">
        <v>20</v>
      </c>
      <c r="J216" s="140" t="s">
        <v>21</v>
      </c>
      <c r="K216" s="140" t="s">
        <v>76</v>
      </c>
      <c r="L216" s="140" t="s">
        <v>77</v>
      </c>
      <c r="M216" s="140" t="s">
        <v>23</v>
      </c>
      <c r="N216" s="140" t="s">
        <v>24</v>
      </c>
      <c r="O216" s="140" t="s">
        <v>25</v>
      </c>
    </row>
    <row r="217" spans="1:15" s="107" customFormat="1">
      <c r="A217" s="110"/>
      <c r="B217" s="28" t="s">
        <v>78</v>
      </c>
      <c r="C217" s="28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</row>
    <row r="218" spans="1:15" ht="31.5">
      <c r="A218" s="117">
        <v>265</v>
      </c>
      <c r="B218" s="106" t="s">
        <v>176</v>
      </c>
      <c r="C218" s="111" t="s">
        <v>133</v>
      </c>
      <c r="D218" s="115">
        <v>29.08</v>
      </c>
      <c r="E218" s="115">
        <v>21</v>
      </c>
      <c r="F218" s="115">
        <v>37.200000000000003</v>
      </c>
      <c r="G218" s="115">
        <v>448.8</v>
      </c>
      <c r="H218" s="115">
        <v>0.1</v>
      </c>
      <c r="I218" s="115">
        <v>1</v>
      </c>
      <c r="J218" s="115">
        <v>40</v>
      </c>
      <c r="K218" s="115">
        <v>0</v>
      </c>
      <c r="L218" s="115">
        <v>329.08</v>
      </c>
      <c r="M218" s="115">
        <v>166.67</v>
      </c>
      <c r="N218" s="115">
        <v>46.67</v>
      </c>
      <c r="O218" s="115">
        <v>1.1000000000000001</v>
      </c>
    </row>
    <row r="219" spans="1:15" s="107" customFormat="1">
      <c r="A219" s="117" t="s">
        <v>224</v>
      </c>
      <c r="B219" s="106" t="s">
        <v>163</v>
      </c>
      <c r="C219" s="111">
        <v>20</v>
      </c>
      <c r="D219" s="115">
        <v>4.6399999999999997</v>
      </c>
      <c r="E219" s="115">
        <v>5.9200000000000008</v>
      </c>
      <c r="F219" s="115">
        <v>0</v>
      </c>
      <c r="G219" s="115">
        <v>72.72</v>
      </c>
      <c r="H219" s="115">
        <v>0</v>
      </c>
      <c r="I219" s="115">
        <v>0.25600000000000001</v>
      </c>
      <c r="J219" s="115">
        <v>69.36</v>
      </c>
      <c r="K219" s="115">
        <v>0</v>
      </c>
      <c r="L219" s="115">
        <v>332.8</v>
      </c>
      <c r="M219" s="115">
        <v>20</v>
      </c>
      <c r="N219" s="115">
        <v>18.68</v>
      </c>
      <c r="O219" s="115">
        <v>0.25600000000000001</v>
      </c>
    </row>
    <row r="220" spans="1:15">
      <c r="A220" s="117">
        <v>642</v>
      </c>
      <c r="B220" s="133" t="s">
        <v>160</v>
      </c>
      <c r="C220" s="111">
        <v>200</v>
      </c>
      <c r="D220" s="115">
        <v>4.5</v>
      </c>
      <c r="E220" s="115">
        <v>6.7</v>
      </c>
      <c r="F220" s="115">
        <v>16.3</v>
      </c>
      <c r="G220" s="115">
        <v>142.5</v>
      </c>
      <c r="H220" s="115">
        <v>0.02</v>
      </c>
      <c r="I220" s="115">
        <v>1.5</v>
      </c>
      <c r="J220" s="115">
        <v>0.03</v>
      </c>
      <c r="K220" s="115">
        <v>0.3</v>
      </c>
      <c r="L220" s="115">
        <v>185.5</v>
      </c>
      <c r="M220" s="115">
        <v>125.64</v>
      </c>
      <c r="N220" s="115">
        <v>24.3</v>
      </c>
      <c r="O220" s="115">
        <v>0.51</v>
      </c>
    </row>
    <row r="221" spans="1:15">
      <c r="A221" s="117" t="s">
        <v>221</v>
      </c>
      <c r="B221" s="114" t="s">
        <v>164</v>
      </c>
      <c r="C221" s="111">
        <v>200</v>
      </c>
      <c r="D221" s="115">
        <v>5.6</v>
      </c>
      <c r="E221" s="115">
        <v>6.38</v>
      </c>
      <c r="F221" s="115">
        <v>8.18</v>
      </c>
      <c r="G221" s="141">
        <v>112.24</v>
      </c>
      <c r="H221" s="115">
        <v>0.08</v>
      </c>
      <c r="I221" s="115">
        <v>1.4</v>
      </c>
      <c r="J221" s="115">
        <v>40</v>
      </c>
      <c r="K221" s="115">
        <v>0</v>
      </c>
      <c r="L221" s="115">
        <v>240</v>
      </c>
      <c r="M221" s="115">
        <v>180</v>
      </c>
      <c r="N221" s="115">
        <v>28</v>
      </c>
      <c r="O221" s="115">
        <v>0.2</v>
      </c>
    </row>
    <row r="222" spans="1:15">
      <c r="A222" s="117" t="s">
        <v>54</v>
      </c>
      <c r="B222" s="106" t="s">
        <v>83</v>
      </c>
      <c r="C222" s="111">
        <v>30</v>
      </c>
      <c r="D222" s="115">
        <v>3.2</v>
      </c>
      <c r="E222" s="115">
        <v>1.4</v>
      </c>
      <c r="F222" s="115">
        <v>13.1</v>
      </c>
      <c r="G222" s="115">
        <v>82.2</v>
      </c>
      <c r="H222" s="115">
        <v>0.123</v>
      </c>
      <c r="I222" s="115">
        <v>0.06</v>
      </c>
      <c r="J222" s="115">
        <v>0</v>
      </c>
      <c r="K222" s="115">
        <v>5.7000000000000002E-2</v>
      </c>
      <c r="L222" s="115">
        <v>37.5</v>
      </c>
      <c r="M222" s="115">
        <v>38.700000000000003</v>
      </c>
      <c r="N222" s="115">
        <v>12.3</v>
      </c>
      <c r="O222" s="115">
        <v>1.08</v>
      </c>
    </row>
    <row r="223" spans="1:15">
      <c r="A223" s="110"/>
      <c r="B223" s="28" t="s">
        <v>81</v>
      </c>
      <c r="C223" s="127">
        <v>680</v>
      </c>
      <c r="D223" s="142">
        <f>SUM(D218:D222)</f>
        <v>47.02</v>
      </c>
      <c r="E223" s="142">
        <f t="shared" ref="E223:O223" si="32">SUM(E218:E222)</f>
        <v>41.400000000000006</v>
      </c>
      <c r="F223" s="142">
        <f t="shared" si="32"/>
        <v>74.78</v>
      </c>
      <c r="G223" s="142">
        <f t="shared" si="32"/>
        <v>858.46</v>
      </c>
      <c r="H223" s="142">
        <f t="shared" si="32"/>
        <v>0.32300000000000001</v>
      </c>
      <c r="I223" s="142">
        <f t="shared" si="32"/>
        <v>4.2160000000000002</v>
      </c>
      <c r="J223" s="142">
        <f t="shared" si="32"/>
        <v>149.38999999999999</v>
      </c>
      <c r="K223" s="142">
        <f t="shared" si="32"/>
        <v>0.35699999999999998</v>
      </c>
      <c r="L223" s="142">
        <f t="shared" si="32"/>
        <v>1124.8800000000001</v>
      </c>
      <c r="M223" s="142">
        <f t="shared" si="32"/>
        <v>531.01</v>
      </c>
      <c r="N223" s="142">
        <f t="shared" si="32"/>
        <v>129.94999999999999</v>
      </c>
      <c r="O223" s="142">
        <f t="shared" si="32"/>
        <v>3.1460000000000004</v>
      </c>
    </row>
    <row r="224" spans="1:15" s="107" customFormat="1">
      <c r="A224" s="110"/>
      <c r="B224" s="28" t="s">
        <v>82</v>
      </c>
      <c r="C224" s="123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</row>
    <row r="225" spans="1:15" ht="31.5">
      <c r="A225" s="117">
        <v>46</v>
      </c>
      <c r="B225" s="133" t="s">
        <v>107</v>
      </c>
      <c r="C225" s="119">
        <v>200</v>
      </c>
      <c r="D225" s="115">
        <v>3</v>
      </c>
      <c r="E225" s="115">
        <v>2.63</v>
      </c>
      <c r="F225" s="115">
        <v>13.47</v>
      </c>
      <c r="G225" s="115">
        <v>89.55</v>
      </c>
      <c r="H225" s="115">
        <v>0</v>
      </c>
      <c r="I225" s="115">
        <v>10.9</v>
      </c>
      <c r="J225" s="115">
        <v>0</v>
      </c>
      <c r="K225" s="115">
        <v>0</v>
      </c>
      <c r="L225" s="115">
        <v>22.47</v>
      </c>
      <c r="M225" s="115">
        <v>0</v>
      </c>
      <c r="N225" s="115">
        <v>11.8</v>
      </c>
      <c r="O225" s="115">
        <v>1.22</v>
      </c>
    </row>
    <row r="226" spans="1:15" ht="31.5">
      <c r="A226" s="117">
        <v>413</v>
      </c>
      <c r="B226" s="118" t="s">
        <v>173</v>
      </c>
      <c r="C226" s="119" t="s">
        <v>124</v>
      </c>
      <c r="D226" s="135">
        <v>12.9</v>
      </c>
      <c r="E226" s="135">
        <v>19.510000000000002</v>
      </c>
      <c r="F226" s="135">
        <v>5.38</v>
      </c>
      <c r="G226" s="135">
        <v>275.25</v>
      </c>
      <c r="H226" s="135">
        <v>0.04</v>
      </c>
      <c r="I226" s="135">
        <v>0</v>
      </c>
      <c r="J226" s="135">
        <v>0</v>
      </c>
      <c r="K226" s="135">
        <v>0</v>
      </c>
      <c r="L226" s="135">
        <v>34.69</v>
      </c>
      <c r="M226" s="135">
        <v>63.21</v>
      </c>
      <c r="N226" s="135">
        <v>94.2</v>
      </c>
      <c r="O226" s="135">
        <v>2.25</v>
      </c>
    </row>
    <row r="227" spans="1:15">
      <c r="A227" s="117">
        <v>482</v>
      </c>
      <c r="B227" s="133" t="s">
        <v>178</v>
      </c>
      <c r="C227" s="119">
        <v>180</v>
      </c>
      <c r="D227" s="115">
        <v>3.6</v>
      </c>
      <c r="E227" s="115">
        <v>16.559999999999999</v>
      </c>
      <c r="F227" s="115">
        <v>5.94</v>
      </c>
      <c r="G227" s="115">
        <v>135.6</v>
      </c>
      <c r="H227" s="115">
        <v>0</v>
      </c>
      <c r="I227" s="115">
        <v>30.6</v>
      </c>
      <c r="J227" s="115">
        <v>0</v>
      </c>
      <c r="K227" s="115">
        <v>0</v>
      </c>
      <c r="L227" s="115">
        <v>104.4</v>
      </c>
      <c r="M227" s="115">
        <v>0</v>
      </c>
      <c r="N227" s="115">
        <v>35.11</v>
      </c>
      <c r="O227" s="115">
        <v>1.45</v>
      </c>
    </row>
    <row r="228" spans="1:15">
      <c r="A228" s="117" t="s">
        <v>56</v>
      </c>
      <c r="B228" s="137" t="s">
        <v>139</v>
      </c>
      <c r="C228" s="119">
        <v>200</v>
      </c>
      <c r="D228" s="115">
        <v>1</v>
      </c>
      <c r="E228" s="115">
        <v>0.2</v>
      </c>
      <c r="F228" s="115">
        <v>20.2</v>
      </c>
      <c r="G228" s="115">
        <v>92</v>
      </c>
      <c r="H228" s="115">
        <v>0.02</v>
      </c>
      <c r="I228" s="115">
        <v>4</v>
      </c>
      <c r="J228" s="115">
        <v>0</v>
      </c>
      <c r="K228" s="115">
        <v>0.2</v>
      </c>
      <c r="L228" s="115">
        <v>14</v>
      </c>
      <c r="M228" s="115">
        <v>14</v>
      </c>
      <c r="N228" s="115">
        <v>8</v>
      </c>
      <c r="O228" s="115">
        <v>2.8</v>
      </c>
    </row>
    <row r="229" spans="1:15">
      <c r="A229" s="117" t="s">
        <v>54</v>
      </c>
      <c r="B229" s="133" t="s">
        <v>83</v>
      </c>
      <c r="C229" s="119">
        <v>45</v>
      </c>
      <c r="D229" s="115">
        <v>4.8</v>
      </c>
      <c r="E229" s="115">
        <v>2</v>
      </c>
      <c r="F229" s="115">
        <v>19.600000000000001</v>
      </c>
      <c r="G229" s="115">
        <v>123.3</v>
      </c>
      <c r="H229" s="115">
        <v>0.185</v>
      </c>
      <c r="I229" s="115">
        <v>0.09</v>
      </c>
      <c r="J229" s="115">
        <v>0</v>
      </c>
      <c r="K229" s="115">
        <v>8.5999999999999993E-2</v>
      </c>
      <c r="L229" s="115">
        <v>56.25</v>
      </c>
      <c r="M229" s="115">
        <v>58.1</v>
      </c>
      <c r="N229" s="115">
        <v>18.45</v>
      </c>
      <c r="O229" s="115">
        <v>1.62</v>
      </c>
    </row>
    <row r="230" spans="1:15">
      <c r="A230" s="117" t="s">
        <v>54</v>
      </c>
      <c r="B230" s="133" t="s">
        <v>80</v>
      </c>
      <c r="C230" s="119">
        <v>25</v>
      </c>
      <c r="D230" s="115">
        <v>1.9</v>
      </c>
      <c r="E230" s="115">
        <v>0.4</v>
      </c>
      <c r="F230" s="115">
        <v>9.4</v>
      </c>
      <c r="G230" s="115">
        <v>50.2</v>
      </c>
      <c r="H230" s="115">
        <v>0.05</v>
      </c>
      <c r="I230" s="115">
        <v>0</v>
      </c>
      <c r="J230" s="115">
        <v>0</v>
      </c>
      <c r="K230" s="115">
        <v>0.57499999999999996</v>
      </c>
      <c r="L230" s="115">
        <v>8.25</v>
      </c>
      <c r="M230" s="115">
        <v>48.5</v>
      </c>
      <c r="N230" s="115">
        <v>14.25</v>
      </c>
      <c r="O230" s="115">
        <v>1.125</v>
      </c>
    </row>
    <row r="231" spans="1:15">
      <c r="A231" s="110"/>
      <c r="B231" s="28" t="s">
        <v>85</v>
      </c>
      <c r="C231" s="124">
        <v>775</v>
      </c>
      <c r="D231" s="142">
        <f>SUM(D225:D230)</f>
        <v>27.2</v>
      </c>
      <c r="E231" s="142">
        <f t="shared" ref="E231:O231" si="33">SUM(E225:E230)</f>
        <v>41.300000000000004</v>
      </c>
      <c r="F231" s="142">
        <f t="shared" si="33"/>
        <v>73.990000000000009</v>
      </c>
      <c r="G231" s="142">
        <f t="shared" si="33"/>
        <v>765.9</v>
      </c>
      <c r="H231" s="142">
        <f t="shared" si="33"/>
        <v>0.29499999999999998</v>
      </c>
      <c r="I231" s="142">
        <f t="shared" si="33"/>
        <v>45.59</v>
      </c>
      <c r="J231" s="142">
        <f t="shared" si="33"/>
        <v>0</v>
      </c>
      <c r="K231" s="142">
        <f t="shared" si="33"/>
        <v>0.86099999999999999</v>
      </c>
      <c r="L231" s="142">
        <f t="shared" si="33"/>
        <v>240.06</v>
      </c>
      <c r="M231" s="142">
        <f t="shared" si="33"/>
        <v>183.81</v>
      </c>
      <c r="N231" s="142">
        <f t="shared" si="33"/>
        <v>181.81</v>
      </c>
      <c r="O231" s="142">
        <f t="shared" si="33"/>
        <v>10.465</v>
      </c>
    </row>
    <row r="232" spans="1:15">
      <c r="A232" s="110"/>
      <c r="B232" s="28" t="s">
        <v>146</v>
      </c>
      <c r="C232" s="123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</row>
    <row r="233" spans="1:15">
      <c r="A233" s="117">
        <v>385</v>
      </c>
      <c r="B233" s="106" t="s">
        <v>151</v>
      </c>
      <c r="C233" s="123">
        <v>200</v>
      </c>
      <c r="D233" s="149">
        <v>5.6</v>
      </c>
      <c r="E233" s="149">
        <v>6.4</v>
      </c>
      <c r="F233" s="149">
        <v>9.4</v>
      </c>
      <c r="G233" s="149">
        <v>116</v>
      </c>
      <c r="H233" s="149">
        <v>0.08</v>
      </c>
      <c r="I233" s="149">
        <v>2.6</v>
      </c>
      <c r="J233" s="149">
        <v>0.06</v>
      </c>
      <c r="K233" s="149">
        <v>0.3</v>
      </c>
      <c r="L233" s="149">
        <v>240</v>
      </c>
      <c r="M233" s="149">
        <v>180</v>
      </c>
      <c r="N233" s="149">
        <v>28</v>
      </c>
      <c r="O233" s="149">
        <v>0.12</v>
      </c>
    </row>
    <row r="234" spans="1:15">
      <c r="A234" s="117" t="s">
        <v>54</v>
      </c>
      <c r="B234" s="133" t="s">
        <v>194</v>
      </c>
      <c r="C234" s="123">
        <v>100</v>
      </c>
      <c r="D234" s="151">
        <v>6.6</v>
      </c>
      <c r="E234" s="151">
        <v>14.36</v>
      </c>
      <c r="F234" s="151">
        <v>41.13</v>
      </c>
      <c r="G234" s="151">
        <v>320</v>
      </c>
      <c r="H234" s="151">
        <v>0.16</v>
      </c>
      <c r="I234" s="151">
        <v>0.04</v>
      </c>
      <c r="J234" s="151">
        <v>0</v>
      </c>
      <c r="K234" s="151">
        <v>4.71</v>
      </c>
      <c r="L234" s="151">
        <v>21.3</v>
      </c>
      <c r="M234" s="151">
        <v>76.8</v>
      </c>
      <c r="N234" s="151">
        <v>28.2</v>
      </c>
      <c r="O234" s="151">
        <v>1.39</v>
      </c>
    </row>
    <row r="235" spans="1:15" ht="31.5">
      <c r="A235" s="110" t="s">
        <v>54</v>
      </c>
      <c r="B235" s="106" t="s">
        <v>258</v>
      </c>
      <c r="C235" s="123">
        <v>17</v>
      </c>
      <c r="D235" s="115">
        <v>0.7</v>
      </c>
      <c r="E235" s="115">
        <v>4.5</v>
      </c>
      <c r="F235" s="115">
        <v>10.1</v>
      </c>
      <c r="G235" s="115">
        <v>83.5</v>
      </c>
      <c r="H235" s="115">
        <v>5.0000000000000001E-3</v>
      </c>
      <c r="I235" s="115">
        <v>0</v>
      </c>
      <c r="J235" s="115">
        <v>0</v>
      </c>
      <c r="K235" s="115">
        <v>0.39100000000000001</v>
      </c>
      <c r="L235" s="115">
        <v>4.76</v>
      </c>
      <c r="M235" s="115">
        <v>16.2</v>
      </c>
      <c r="N235" s="115">
        <v>16.829999999999998</v>
      </c>
      <c r="O235" s="115">
        <v>0.51</v>
      </c>
    </row>
    <row r="236" spans="1:15">
      <c r="A236" s="110" t="s">
        <v>54</v>
      </c>
      <c r="B236" s="106" t="s">
        <v>153</v>
      </c>
      <c r="C236" s="123">
        <v>120</v>
      </c>
      <c r="D236" s="135">
        <v>0.3</v>
      </c>
      <c r="E236" s="135">
        <v>0.2</v>
      </c>
      <c r="F236" s="135">
        <v>13.7</v>
      </c>
      <c r="G236" s="135">
        <v>62.4</v>
      </c>
      <c r="H236" s="135">
        <v>0.02</v>
      </c>
      <c r="I236" s="135">
        <v>5.52</v>
      </c>
      <c r="J236" s="135">
        <v>3.6</v>
      </c>
      <c r="K236" s="135">
        <v>0.216</v>
      </c>
      <c r="L236" s="135">
        <v>7.2</v>
      </c>
      <c r="M236" s="135">
        <v>13.2</v>
      </c>
      <c r="N236" s="135">
        <v>6</v>
      </c>
      <c r="O236" s="135">
        <v>0.14399999999999999</v>
      </c>
    </row>
    <row r="237" spans="1:15">
      <c r="A237" s="110"/>
      <c r="B237" s="28" t="s">
        <v>149</v>
      </c>
      <c r="C237" s="124">
        <v>437</v>
      </c>
      <c r="D237" s="142">
        <f t="shared" ref="D237:O237" si="34">SUM(D233:D236)</f>
        <v>13.2</v>
      </c>
      <c r="E237" s="142">
        <f t="shared" si="34"/>
        <v>25.459999999999997</v>
      </c>
      <c r="F237" s="142">
        <f t="shared" si="34"/>
        <v>74.33</v>
      </c>
      <c r="G237" s="142">
        <f t="shared" si="34"/>
        <v>581.9</v>
      </c>
      <c r="H237" s="142">
        <f t="shared" si="34"/>
        <v>0.26500000000000001</v>
      </c>
      <c r="I237" s="142">
        <f t="shared" si="34"/>
        <v>8.16</v>
      </c>
      <c r="J237" s="142">
        <f t="shared" si="34"/>
        <v>3.66</v>
      </c>
      <c r="K237" s="142">
        <f t="shared" si="34"/>
        <v>5.617</v>
      </c>
      <c r="L237" s="142">
        <f t="shared" si="34"/>
        <v>273.26</v>
      </c>
      <c r="M237" s="142">
        <f t="shared" si="34"/>
        <v>286.2</v>
      </c>
      <c r="N237" s="142">
        <f t="shared" si="34"/>
        <v>79.03</v>
      </c>
      <c r="O237" s="142">
        <f t="shared" si="34"/>
        <v>2.1639999999999997</v>
      </c>
    </row>
    <row r="238" spans="1:15">
      <c r="A238" s="110"/>
      <c r="B238" s="28" t="s">
        <v>185</v>
      </c>
      <c r="C238" s="124">
        <f t="shared" ref="C238:O238" si="35">C237+C231+C223</f>
        <v>1892</v>
      </c>
      <c r="D238" s="124">
        <f t="shared" si="35"/>
        <v>87.42</v>
      </c>
      <c r="E238" s="124">
        <f t="shared" si="35"/>
        <v>108.16000000000001</v>
      </c>
      <c r="F238" s="124">
        <f t="shared" si="35"/>
        <v>223.1</v>
      </c>
      <c r="G238" s="124">
        <f t="shared" si="35"/>
        <v>2206.2600000000002</v>
      </c>
      <c r="H238" s="124">
        <f t="shared" si="35"/>
        <v>0.88300000000000001</v>
      </c>
      <c r="I238" s="124">
        <f t="shared" si="35"/>
        <v>57.966000000000001</v>
      </c>
      <c r="J238" s="124">
        <f t="shared" si="35"/>
        <v>153.04999999999998</v>
      </c>
      <c r="K238" s="124">
        <f t="shared" si="35"/>
        <v>6.835</v>
      </c>
      <c r="L238" s="124">
        <f t="shared" si="35"/>
        <v>1638.2</v>
      </c>
      <c r="M238" s="124">
        <f t="shared" si="35"/>
        <v>1001.02</v>
      </c>
      <c r="N238" s="124">
        <f t="shared" si="35"/>
        <v>390.79</v>
      </c>
      <c r="O238" s="124">
        <f t="shared" si="35"/>
        <v>15.775</v>
      </c>
    </row>
    <row r="239" spans="1:15" s="107" customFormat="1">
      <c r="A239" s="180" t="s">
        <v>217</v>
      </c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2"/>
    </row>
    <row r="240" spans="1:15" s="107" customFormat="1">
      <c r="A240" s="189" t="s">
        <v>70</v>
      </c>
      <c r="B240" s="191" t="s">
        <v>71</v>
      </c>
      <c r="C240" s="189" t="s">
        <v>62</v>
      </c>
      <c r="D240" s="186" t="s">
        <v>72</v>
      </c>
      <c r="E240" s="187"/>
      <c r="F240" s="188"/>
      <c r="G240" s="140" t="s">
        <v>73</v>
      </c>
      <c r="H240" s="140"/>
      <c r="I240" s="186" t="s">
        <v>219</v>
      </c>
      <c r="J240" s="187"/>
      <c r="K240" s="187"/>
      <c r="L240" s="187"/>
      <c r="M240" s="187"/>
      <c r="N240" s="187"/>
      <c r="O240" s="188"/>
    </row>
    <row r="241" spans="1:15">
      <c r="A241" s="190"/>
      <c r="B241" s="192"/>
      <c r="C241" s="190"/>
      <c r="D241" s="140" t="s">
        <v>16</v>
      </c>
      <c r="E241" s="140" t="s">
        <v>17</v>
      </c>
      <c r="F241" s="140" t="s">
        <v>18</v>
      </c>
      <c r="G241" s="140" t="s">
        <v>74</v>
      </c>
      <c r="H241" s="140" t="s">
        <v>75</v>
      </c>
      <c r="I241" s="140" t="s">
        <v>20</v>
      </c>
      <c r="J241" s="140" t="s">
        <v>21</v>
      </c>
      <c r="K241" s="140" t="s">
        <v>76</v>
      </c>
      <c r="L241" s="140" t="s">
        <v>77</v>
      </c>
      <c r="M241" s="140" t="s">
        <v>23</v>
      </c>
      <c r="N241" s="140" t="s">
        <v>24</v>
      </c>
      <c r="O241" s="140" t="s">
        <v>25</v>
      </c>
    </row>
    <row r="242" spans="1:15" s="161" customFormat="1">
      <c r="A242" s="28"/>
      <c r="B242" s="28" t="s">
        <v>78</v>
      </c>
      <c r="C242" s="28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</row>
    <row r="243" spans="1:15" s="161" customFormat="1" ht="31.5">
      <c r="A243" s="117">
        <v>71</v>
      </c>
      <c r="B243" s="118" t="s">
        <v>263</v>
      </c>
      <c r="C243" s="119">
        <v>60</v>
      </c>
      <c r="D243" s="135">
        <v>0.4</v>
      </c>
      <c r="E243" s="135">
        <v>0.1</v>
      </c>
      <c r="F243" s="135">
        <v>1.3</v>
      </c>
      <c r="G243" s="135">
        <v>7</v>
      </c>
      <c r="H243" s="135">
        <v>1.4999999999999999E-2</v>
      </c>
      <c r="I243" s="135">
        <v>10</v>
      </c>
      <c r="J243" s="135">
        <v>5</v>
      </c>
      <c r="K243" s="135">
        <v>0.05</v>
      </c>
      <c r="L243" s="135">
        <v>11.5</v>
      </c>
      <c r="M243" s="135">
        <v>21</v>
      </c>
      <c r="N243" s="135">
        <v>7</v>
      </c>
      <c r="O243" s="135">
        <v>0.3</v>
      </c>
    </row>
    <row r="244" spans="1:15" s="107" customFormat="1" ht="31.5">
      <c r="A244" s="117">
        <v>70</v>
      </c>
      <c r="B244" s="118" t="s">
        <v>262</v>
      </c>
      <c r="C244" s="119">
        <v>60</v>
      </c>
      <c r="D244" s="135">
        <v>0.42</v>
      </c>
      <c r="E244" s="135">
        <v>0.06</v>
      </c>
      <c r="F244" s="135">
        <v>1.1399999999999999</v>
      </c>
      <c r="G244" s="135">
        <v>9.6</v>
      </c>
      <c r="H244" s="135">
        <v>0.02</v>
      </c>
      <c r="I244" s="135">
        <v>4.2</v>
      </c>
      <c r="J244" s="135">
        <v>0</v>
      </c>
      <c r="K244" s="135">
        <v>0</v>
      </c>
      <c r="L244" s="135">
        <v>20.399999999999999</v>
      </c>
      <c r="M244" s="135">
        <v>18</v>
      </c>
      <c r="N244" s="135">
        <v>8.4</v>
      </c>
      <c r="O244" s="135">
        <v>0.3</v>
      </c>
    </row>
    <row r="245" spans="1:15" s="107" customFormat="1">
      <c r="A245" s="117">
        <v>449</v>
      </c>
      <c r="B245" s="106" t="s">
        <v>57</v>
      </c>
      <c r="C245" s="111">
        <v>200</v>
      </c>
      <c r="D245" s="115">
        <v>16.66</v>
      </c>
      <c r="E245" s="115">
        <v>16.5</v>
      </c>
      <c r="F245" s="115">
        <v>39.5</v>
      </c>
      <c r="G245" s="115">
        <v>392.5</v>
      </c>
      <c r="H245" s="115">
        <v>0</v>
      </c>
      <c r="I245" s="115">
        <v>9.3000000000000007</v>
      </c>
      <c r="J245" s="115">
        <v>0</v>
      </c>
      <c r="K245" s="115">
        <v>0</v>
      </c>
      <c r="L245" s="115">
        <v>34.39</v>
      </c>
      <c r="M245" s="115">
        <v>0</v>
      </c>
      <c r="N245" s="115">
        <v>39.32</v>
      </c>
      <c r="O245" s="115">
        <v>1.8</v>
      </c>
    </row>
    <row r="246" spans="1:15" s="107" customFormat="1">
      <c r="A246" s="117" t="s">
        <v>54</v>
      </c>
      <c r="B246" s="106" t="s">
        <v>83</v>
      </c>
      <c r="C246" s="111">
        <v>30</v>
      </c>
      <c r="D246" s="115">
        <v>3.2</v>
      </c>
      <c r="E246" s="115">
        <v>1.4</v>
      </c>
      <c r="F246" s="115">
        <v>13.1</v>
      </c>
      <c r="G246" s="115">
        <v>82.2</v>
      </c>
      <c r="H246" s="115">
        <v>0.123</v>
      </c>
      <c r="I246" s="115">
        <v>0.06</v>
      </c>
      <c r="J246" s="115">
        <v>0</v>
      </c>
      <c r="K246" s="115">
        <v>5.7000000000000002E-2</v>
      </c>
      <c r="L246" s="115">
        <v>37.5</v>
      </c>
      <c r="M246" s="115">
        <v>38.700000000000003</v>
      </c>
      <c r="N246" s="115">
        <v>12.3</v>
      </c>
      <c r="O246" s="115">
        <v>1.08</v>
      </c>
    </row>
    <row r="247" spans="1:15" s="107" customFormat="1">
      <c r="A247" s="117" t="s">
        <v>54</v>
      </c>
      <c r="B247" s="106" t="s">
        <v>84</v>
      </c>
      <c r="C247" s="111">
        <v>20</v>
      </c>
      <c r="D247" s="115">
        <v>1.5</v>
      </c>
      <c r="E247" s="115">
        <v>0.3</v>
      </c>
      <c r="F247" s="115">
        <v>7.5</v>
      </c>
      <c r="G247" s="115">
        <v>40.200000000000003</v>
      </c>
      <c r="H247" s="115">
        <v>0.04</v>
      </c>
      <c r="I247" s="115">
        <v>0</v>
      </c>
      <c r="J247" s="115">
        <v>0</v>
      </c>
      <c r="K247" s="115">
        <v>0.46</v>
      </c>
      <c r="L247" s="115">
        <v>6.6</v>
      </c>
      <c r="M247" s="115">
        <v>38.799999999999997</v>
      </c>
      <c r="N247" s="115">
        <v>11.4</v>
      </c>
      <c r="O247" s="115">
        <v>0.9</v>
      </c>
    </row>
    <row r="248" spans="1:15" s="107" customFormat="1">
      <c r="A248" s="117" t="s">
        <v>54</v>
      </c>
      <c r="B248" s="113" t="s">
        <v>139</v>
      </c>
      <c r="C248" s="111">
        <v>200</v>
      </c>
      <c r="D248" s="115">
        <v>1</v>
      </c>
      <c r="E248" s="115">
        <v>0.2</v>
      </c>
      <c r="F248" s="115">
        <v>20.2</v>
      </c>
      <c r="G248" s="115">
        <v>92</v>
      </c>
      <c r="H248" s="115">
        <v>0.02</v>
      </c>
      <c r="I248" s="115">
        <v>4</v>
      </c>
      <c r="J248" s="115">
        <v>0</v>
      </c>
      <c r="K248" s="115">
        <v>0.2</v>
      </c>
      <c r="L248" s="115">
        <v>14</v>
      </c>
      <c r="M248" s="115">
        <v>14</v>
      </c>
      <c r="N248" s="115">
        <v>8</v>
      </c>
      <c r="O248" s="115">
        <v>2.8</v>
      </c>
    </row>
    <row r="249" spans="1:15">
      <c r="A249" s="117" t="s">
        <v>54</v>
      </c>
      <c r="B249" s="106" t="s">
        <v>138</v>
      </c>
      <c r="C249" s="123">
        <v>200</v>
      </c>
      <c r="D249" s="115">
        <v>3</v>
      </c>
      <c r="E249" s="115">
        <v>1</v>
      </c>
      <c r="F249" s="115">
        <v>42</v>
      </c>
      <c r="G249" s="115">
        <v>192</v>
      </c>
      <c r="H249" s="115">
        <v>0.08</v>
      </c>
      <c r="I249" s="115">
        <v>20</v>
      </c>
      <c r="J249" s="115">
        <v>40</v>
      </c>
      <c r="K249" s="115">
        <v>0.08</v>
      </c>
      <c r="L249" s="115">
        <v>16</v>
      </c>
      <c r="M249" s="115">
        <v>56</v>
      </c>
      <c r="N249" s="115">
        <v>84</v>
      </c>
      <c r="O249" s="115">
        <v>1.2</v>
      </c>
    </row>
    <row r="250" spans="1:15">
      <c r="A250" s="110"/>
      <c r="B250" s="28" t="s">
        <v>81</v>
      </c>
      <c r="C250" s="127">
        <v>630</v>
      </c>
      <c r="D250" s="142">
        <f>SUM(D244:D249)</f>
        <v>25.78</v>
      </c>
      <c r="E250" s="142">
        <f t="shared" ref="E250:O250" si="36">SUM(E244:E249)</f>
        <v>19.459999999999997</v>
      </c>
      <c r="F250" s="142">
        <f t="shared" si="36"/>
        <v>123.44</v>
      </c>
      <c r="G250" s="142">
        <f t="shared" si="36"/>
        <v>808.5</v>
      </c>
      <c r="H250" s="142">
        <f t="shared" si="36"/>
        <v>0.28299999999999997</v>
      </c>
      <c r="I250" s="142">
        <f t="shared" si="36"/>
        <v>37.56</v>
      </c>
      <c r="J250" s="142">
        <f t="shared" si="36"/>
        <v>40</v>
      </c>
      <c r="K250" s="142">
        <f t="shared" si="36"/>
        <v>0.79700000000000004</v>
      </c>
      <c r="L250" s="142">
        <f t="shared" si="36"/>
        <v>128.88999999999999</v>
      </c>
      <c r="M250" s="142">
        <f t="shared" si="36"/>
        <v>165.5</v>
      </c>
      <c r="N250" s="142">
        <f t="shared" si="36"/>
        <v>163.42000000000002</v>
      </c>
      <c r="O250" s="142">
        <f t="shared" si="36"/>
        <v>8.08</v>
      </c>
    </row>
    <row r="251" spans="1:15">
      <c r="A251" s="28"/>
      <c r="B251" s="28" t="s">
        <v>82</v>
      </c>
      <c r="C251" s="120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 ht="31.5">
      <c r="A252" s="117">
        <v>42</v>
      </c>
      <c r="B252" s="113" t="s">
        <v>181</v>
      </c>
      <c r="C252" s="111">
        <v>200</v>
      </c>
      <c r="D252" s="115">
        <v>4.0199999999999996</v>
      </c>
      <c r="E252" s="115">
        <v>9.0399999999999991</v>
      </c>
      <c r="F252" s="115">
        <v>25.9</v>
      </c>
      <c r="G252" s="115">
        <v>143.62</v>
      </c>
      <c r="H252" s="115">
        <v>0</v>
      </c>
      <c r="I252" s="115">
        <v>12.24</v>
      </c>
      <c r="J252" s="115">
        <v>0</v>
      </c>
      <c r="K252" s="115">
        <v>0</v>
      </c>
      <c r="L252" s="115">
        <v>21.36</v>
      </c>
      <c r="M252" s="115">
        <v>0</v>
      </c>
      <c r="N252" s="115">
        <v>20.04</v>
      </c>
      <c r="O252" s="115">
        <v>0.8</v>
      </c>
    </row>
    <row r="253" spans="1:15">
      <c r="A253" s="117">
        <v>472</v>
      </c>
      <c r="B253" s="106" t="s">
        <v>155</v>
      </c>
      <c r="C253" s="111">
        <v>180</v>
      </c>
      <c r="D253" s="115">
        <v>3.95</v>
      </c>
      <c r="E253" s="115">
        <v>6.11</v>
      </c>
      <c r="F253" s="115">
        <v>26.46</v>
      </c>
      <c r="G253" s="141">
        <v>176.4</v>
      </c>
      <c r="H253" s="115">
        <v>0</v>
      </c>
      <c r="I253" s="115">
        <v>30.84</v>
      </c>
      <c r="J253" s="115">
        <v>0</v>
      </c>
      <c r="K253" s="115">
        <v>0</v>
      </c>
      <c r="L253" s="115">
        <v>51.07</v>
      </c>
      <c r="M253" s="115">
        <v>0</v>
      </c>
      <c r="N253" s="115">
        <v>39.4</v>
      </c>
      <c r="O253" s="115">
        <v>1.4</v>
      </c>
    </row>
    <row r="254" spans="1:15">
      <c r="A254" s="117">
        <v>14</v>
      </c>
      <c r="B254" s="128" t="s">
        <v>205</v>
      </c>
      <c r="C254" s="129" t="s">
        <v>206</v>
      </c>
      <c r="D254" s="115">
        <v>7.59</v>
      </c>
      <c r="E254" s="115">
        <v>8.57</v>
      </c>
      <c r="F254" s="115">
        <v>6.79</v>
      </c>
      <c r="G254" s="115">
        <v>134.19999999999999</v>
      </c>
      <c r="H254" s="115">
        <v>0.06</v>
      </c>
      <c r="I254" s="115">
        <v>26.35</v>
      </c>
      <c r="J254" s="115">
        <v>202.3</v>
      </c>
      <c r="K254" s="115">
        <v>1.95</v>
      </c>
      <c r="L254" s="115">
        <v>34.85</v>
      </c>
      <c r="M254" s="115">
        <v>65.099999999999994</v>
      </c>
      <c r="N254" s="115">
        <v>17.739999999999998</v>
      </c>
      <c r="O254" s="115">
        <v>1.54</v>
      </c>
    </row>
    <row r="255" spans="1:15">
      <c r="A255" s="117">
        <v>588</v>
      </c>
      <c r="B255" s="106" t="s">
        <v>158</v>
      </c>
      <c r="C255" s="111">
        <v>200</v>
      </c>
      <c r="D255" s="115">
        <v>0.56000000000000005</v>
      </c>
      <c r="E255" s="115">
        <v>0</v>
      </c>
      <c r="F255" s="115">
        <v>27.89</v>
      </c>
      <c r="G255" s="115">
        <v>113.79</v>
      </c>
      <c r="H255" s="115">
        <v>0.03</v>
      </c>
      <c r="I255" s="115">
        <v>5.4</v>
      </c>
      <c r="J255" s="115">
        <v>0</v>
      </c>
      <c r="K255" s="115">
        <v>0</v>
      </c>
      <c r="L255" s="115">
        <v>12</v>
      </c>
      <c r="M255" s="115">
        <v>18.190000000000001</v>
      </c>
      <c r="N255" s="115">
        <v>4</v>
      </c>
      <c r="O255" s="115">
        <v>0.8</v>
      </c>
    </row>
    <row r="256" spans="1:15">
      <c r="A256" s="110" t="s">
        <v>54</v>
      </c>
      <c r="B256" s="106" t="s">
        <v>83</v>
      </c>
      <c r="C256" s="111">
        <v>45</v>
      </c>
      <c r="D256" s="115">
        <v>4.8</v>
      </c>
      <c r="E256" s="115">
        <v>2</v>
      </c>
      <c r="F256" s="115">
        <v>19.600000000000001</v>
      </c>
      <c r="G256" s="115">
        <v>123.3</v>
      </c>
      <c r="H256" s="115">
        <v>0.185</v>
      </c>
      <c r="I256" s="115">
        <v>0.09</v>
      </c>
      <c r="J256" s="115">
        <v>0</v>
      </c>
      <c r="K256" s="115">
        <v>8.5999999999999993E-2</v>
      </c>
      <c r="L256" s="115">
        <v>56.25</v>
      </c>
      <c r="M256" s="115">
        <v>58.1</v>
      </c>
      <c r="N256" s="115">
        <v>18.45</v>
      </c>
      <c r="O256" s="115">
        <v>1.62</v>
      </c>
    </row>
    <row r="257" spans="1:15">
      <c r="A257" s="110" t="s">
        <v>54</v>
      </c>
      <c r="B257" s="106" t="s">
        <v>80</v>
      </c>
      <c r="C257" s="111">
        <v>25</v>
      </c>
      <c r="D257" s="115">
        <v>1.9</v>
      </c>
      <c r="E257" s="115">
        <v>0.4</v>
      </c>
      <c r="F257" s="115">
        <v>9.4</v>
      </c>
      <c r="G257" s="115">
        <v>50.2</v>
      </c>
      <c r="H257" s="115">
        <v>0.05</v>
      </c>
      <c r="I257" s="115">
        <v>0</v>
      </c>
      <c r="J257" s="115">
        <v>0</v>
      </c>
      <c r="K257" s="115">
        <v>0.57499999999999996</v>
      </c>
      <c r="L257" s="115">
        <v>8.25</v>
      </c>
      <c r="M257" s="115">
        <v>48.5</v>
      </c>
      <c r="N257" s="115">
        <v>14.25</v>
      </c>
      <c r="O257" s="115">
        <v>1.125</v>
      </c>
    </row>
    <row r="258" spans="1:15">
      <c r="A258" s="110"/>
      <c r="B258" s="28" t="s">
        <v>85</v>
      </c>
      <c r="C258" s="124">
        <v>765</v>
      </c>
      <c r="D258" s="142">
        <f>SUM(D252:D257)</f>
        <v>22.819999999999997</v>
      </c>
      <c r="E258" s="142">
        <f t="shared" ref="E258:O258" si="37">SUM(E252:E257)</f>
        <v>26.119999999999997</v>
      </c>
      <c r="F258" s="142">
        <f t="shared" si="37"/>
        <v>116.03999999999999</v>
      </c>
      <c r="G258" s="142">
        <f t="shared" si="37"/>
        <v>741.51</v>
      </c>
      <c r="H258" s="142">
        <f t="shared" si="37"/>
        <v>0.32500000000000001</v>
      </c>
      <c r="I258" s="142">
        <f t="shared" si="37"/>
        <v>74.920000000000016</v>
      </c>
      <c r="J258" s="142">
        <f t="shared" si="37"/>
        <v>202.3</v>
      </c>
      <c r="K258" s="142">
        <f t="shared" si="37"/>
        <v>2.6109999999999998</v>
      </c>
      <c r="L258" s="142">
        <f t="shared" si="37"/>
        <v>183.78</v>
      </c>
      <c r="M258" s="142">
        <f t="shared" si="37"/>
        <v>189.89</v>
      </c>
      <c r="N258" s="142">
        <f t="shared" si="37"/>
        <v>113.88</v>
      </c>
      <c r="O258" s="142">
        <f t="shared" si="37"/>
        <v>7.2850000000000001</v>
      </c>
    </row>
    <row r="259" spans="1:15">
      <c r="A259" s="110"/>
      <c r="B259" s="28" t="s">
        <v>146</v>
      </c>
      <c r="C259" s="123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</row>
    <row r="260" spans="1:15" ht="31.5">
      <c r="A260" s="110">
        <v>60</v>
      </c>
      <c r="B260" s="133" t="s">
        <v>265</v>
      </c>
      <c r="C260" s="123">
        <v>200</v>
      </c>
      <c r="D260" s="115">
        <v>22.86</v>
      </c>
      <c r="E260" s="115">
        <v>10.27</v>
      </c>
      <c r="F260" s="115">
        <v>5.94</v>
      </c>
      <c r="G260" s="115">
        <v>206.33</v>
      </c>
      <c r="H260" s="115">
        <v>8.5000000000000006E-2</v>
      </c>
      <c r="I260" s="115">
        <v>3.04</v>
      </c>
      <c r="J260" s="115">
        <v>0</v>
      </c>
      <c r="K260" s="115">
        <v>0</v>
      </c>
      <c r="L260" s="115">
        <v>104.77</v>
      </c>
      <c r="M260" s="115">
        <v>0</v>
      </c>
      <c r="N260" s="115">
        <v>0</v>
      </c>
      <c r="O260" s="115">
        <v>1.48</v>
      </c>
    </row>
    <row r="261" spans="1:15" s="107" customFormat="1">
      <c r="A261" s="117">
        <v>628</v>
      </c>
      <c r="B261" s="113" t="s">
        <v>147</v>
      </c>
      <c r="C261" s="111">
        <v>200</v>
      </c>
      <c r="D261" s="115">
        <v>0.2</v>
      </c>
      <c r="E261" s="115">
        <v>0.05</v>
      </c>
      <c r="F261" s="115">
        <v>13.6</v>
      </c>
      <c r="G261" s="115">
        <v>56</v>
      </c>
      <c r="H261" s="115">
        <v>0</v>
      </c>
      <c r="I261" s="115">
        <v>3.2</v>
      </c>
      <c r="J261" s="115">
        <v>0</v>
      </c>
      <c r="K261" s="115">
        <v>0</v>
      </c>
      <c r="L261" s="115">
        <v>7.35</v>
      </c>
      <c r="M261" s="115">
        <v>4</v>
      </c>
      <c r="N261" s="115">
        <v>5</v>
      </c>
      <c r="O261" s="115">
        <v>0.8</v>
      </c>
    </row>
    <row r="262" spans="1:15">
      <c r="A262" s="117" t="s">
        <v>54</v>
      </c>
      <c r="B262" s="106" t="s">
        <v>83</v>
      </c>
      <c r="C262" s="111">
        <v>30</v>
      </c>
      <c r="D262" s="115">
        <v>3.2</v>
      </c>
      <c r="E262" s="115">
        <v>1.4</v>
      </c>
      <c r="F262" s="115">
        <v>13.1</v>
      </c>
      <c r="G262" s="115">
        <v>82.2</v>
      </c>
      <c r="H262" s="115">
        <v>0.123</v>
      </c>
      <c r="I262" s="115">
        <v>0.06</v>
      </c>
      <c r="J262" s="115">
        <v>0</v>
      </c>
      <c r="K262" s="115">
        <v>5.7000000000000002E-2</v>
      </c>
      <c r="L262" s="115">
        <v>37.5</v>
      </c>
      <c r="M262" s="115">
        <v>38.700000000000003</v>
      </c>
      <c r="N262" s="115">
        <v>12.3</v>
      </c>
      <c r="O262" s="115">
        <v>1.08</v>
      </c>
    </row>
    <row r="263" spans="1:15">
      <c r="A263" s="110"/>
      <c r="B263" s="28" t="s">
        <v>149</v>
      </c>
      <c r="C263" s="124">
        <v>430</v>
      </c>
      <c r="D263" s="142">
        <f>SUM(D260:D262)</f>
        <v>26.259999999999998</v>
      </c>
      <c r="E263" s="142">
        <f t="shared" ref="E263:O263" si="38">SUM(E260:E262)</f>
        <v>11.72</v>
      </c>
      <c r="F263" s="142">
        <f t="shared" si="38"/>
        <v>32.64</v>
      </c>
      <c r="G263" s="142">
        <f t="shared" si="38"/>
        <v>344.53000000000003</v>
      </c>
      <c r="H263" s="142">
        <f t="shared" si="38"/>
        <v>0.20800000000000002</v>
      </c>
      <c r="I263" s="142">
        <f t="shared" si="38"/>
        <v>6.3</v>
      </c>
      <c r="J263" s="142">
        <f t="shared" si="38"/>
        <v>0</v>
      </c>
      <c r="K263" s="142">
        <f t="shared" si="38"/>
        <v>5.7000000000000002E-2</v>
      </c>
      <c r="L263" s="142">
        <f t="shared" si="38"/>
        <v>149.62</v>
      </c>
      <c r="M263" s="142">
        <f t="shared" si="38"/>
        <v>42.7</v>
      </c>
      <c r="N263" s="142">
        <f t="shared" si="38"/>
        <v>17.3</v>
      </c>
      <c r="O263" s="142">
        <f t="shared" si="38"/>
        <v>3.3600000000000003</v>
      </c>
    </row>
    <row r="264" spans="1:15">
      <c r="A264" s="28"/>
      <c r="B264" s="28" t="s">
        <v>185</v>
      </c>
      <c r="C264" s="124">
        <f t="shared" ref="C264:O264" si="39">C263+C258+C250</f>
        <v>1825</v>
      </c>
      <c r="D264" s="124">
        <f t="shared" si="39"/>
        <v>74.86</v>
      </c>
      <c r="E264" s="124">
        <f t="shared" si="39"/>
        <v>57.3</v>
      </c>
      <c r="F264" s="124">
        <f t="shared" si="39"/>
        <v>272.12</v>
      </c>
      <c r="G264" s="124">
        <f t="shared" si="39"/>
        <v>1894.54</v>
      </c>
      <c r="H264" s="124">
        <f t="shared" si="39"/>
        <v>0.81600000000000006</v>
      </c>
      <c r="I264" s="124">
        <f t="shared" si="39"/>
        <v>118.78000000000002</v>
      </c>
      <c r="J264" s="124">
        <f t="shared" si="39"/>
        <v>242.3</v>
      </c>
      <c r="K264" s="124">
        <f t="shared" si="39"/>
        <v>3.4649999999999999</v>
      </c>
      <c r="L264" s="124">
        <f t="shared" si="39"/>
        <v>462.28999999999996</v>
      </c>
      <c r="M264" s="124">
        <f t="shared" si="39"/>
        <v>398.09</v>
      </c>
      <c r="N264" s="124">
        <f t="shared" si="39"/>
        <v>294.60000000000002</v>
      </c>
      <c r="O264" s="124">
        <f t="shared" si="39"/>
        <v>18.725000000000001</v>
      </c>
    </row>
    <row r="265" spans="1:15" s="107" customFormat="1">
      <c r="A265" s="180" t="s">
        <v>216</v>
      </c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2"/>
    </row>
    <row r="266" spans="1:15" s="107" customFormat="1">
      <c r="A266" s="189" t="s">
        <v>70</v>
      </c>
      <c r="B266" s="191" t="s">
        <v>71</v>
      </c>
      <c r="C266" s="189" t="s">
        <v>62</v>
      </c>
      <c r="D266" s="186" t="s">
        <v>72</v>
      </c>
      <c r="E266" s="187"/>
      <c r="F266" s="188"/>
      <c r="G266" s="140" t="s">
        <v>73</v>
      </c>
      <c r="H266" s="140"/>
      <c r="I266" s="186" t="s">
        <v>219</v>
      </c>
      <c r="J266" s="187"/>
      <c r="K266" s="187"/>
      <c r="L266" s="187"/>
      <c r="M266" s="187"/>
      <c r="N266" s="187"/>
      <c r="O266" s="188"/>
    </row>
    <row r="267" spans="1:15">
      <c r="A267" s="190"/>
      <c r="B267" s="192"/>
      <c r="C267" s="190"/>
      <c r="D267" s="140" t="s">
        <v>16</v>
      </c>
      <c r="E267" s="140" t="s">
        <v>17</v>
      </c>
      <c r="F267" s="140" t="s">
        <v>18</v>
      </c>
      <c r="G267" s="140" t="s">
        <v>74</v>
      </c>
      <c r="H267" s="140" t="s">
        <v>75</v>
      </c>
      <c r="I267" s="140" t="s">
        <v>20</v>
      </c>
      <c r="J267" s="140" t="s">
        <v>21</v>
      </c>
      <c r="K267" s="140" t="s">
        <v>76</v>
      </c>
      <c r="L267" s="140" t="s">
        <v>77</v>
      </c>
      <c r="M267" s="140" t="s">
        <v>23</v>
      </c>
      <c r="N267" s="140" t="s">
        <v>24</v>
      </c>
      <c r="O267" s="140" t="s">
        <v>25</v>
      </c>
    </row>
    <row r="268" spans="1:15">
      <c r="A268" s="28"/>
      <c r="B268" s="28" t="s">
        <v>78</v>
      </c>
      <c r="C268" s="28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</row>
    <row r="269" spans="1:15" ht="31.5">
      <c r="A269" s="117">
        <v>290</v>
      </c>
      <c r="B269" s="133" t="s">
        <v>140</v>
      </c>
      <c r="C269" s="111">
        <v>150</v>
      </c>
      <c r="D269" s="115">
        <v>5.52</v>
      </c>
      <c r="E269" s="115">
        <v>5.29</v>
      </c>
      <c r="F269" s="115">
        <v>35.32</v>
      </c>
      <c r="G269" s="115">
        <v>153</v>
      </c>
      <c r="H269" s="115">
        <v>7.0000000000000007E-2</v>
      </c>
      <c r="I269" s="115">
        <v>0</v>
      </c>
      <c r="J269" s="115">
        <v>0</v>
      </c>
      <c r="K269" s="115">
        <v>0</v>
      </c>
      <c r="L269" s="115">
        <v>12</v>
      </c>
      <c r="M269" s="115">
        <v>41.4</v>
      </c>
      <c r="N269" s="115">
        <v>7.5</v>
      </c>
      <c r="O269" s="115">
        <v>0.75</v>
      </c>
    </row>
    <row r="270" spans="1:15" ht="31.5">
      <c r="A270" s="117">
        <v>185</v>
      </c>
      <c r="B270" s="133" t="s">
        <v>269</v>
      </c>
      <c r="C270" s="111" t="s">
        <v>136</v>
      </c>
      <c r="D270" s="115">
        <v>18.149999999999999</v>
      </c>
      <c r="E270" s="115">
        <v>10.039999999999999</v>
      </c>
      <c r="F270" s="115">
        <v>9.4</v>
      </c>
      <c r="G270" s="115">
        <v>200</v>
      </c>
      <c r="H270" s="115">
        <v>0</v>
      </c>
      <c r="I270" s="115">
        <v>11.88</v>
      </c>
      <c r="J270" s="115">
        <v>0</v>
      </c>
      <c r="K270" s="115">
        <v>0</v>
      </c>
      <c r="L270" s="115">
        <v>108.6</v>
      </c>
      <c r="M270" s="115">
        <v>0</v>
      </c>
      <c r="N270" s="115">
        <v>116.1</v>
      </c>
      <c r="O270" s="115">
        <v>2.6</v>
      </c>
    </row>
    <row r="271" spans="1:15">
      <c r="A271" s="117" t="s">
        <v>220</v>
      </c>
      <c r="B271" s="106" t="s">
        <v>227</v>
      </c>
      <c r="C271" s="111">
        <v>200</v>
      </c>
      <c r="D271" s="135">
        <v>0.2</v>
      </c>
      <c r="E271" s="135">
        <v>0</v>
      </c>
      <c r="F271" s="135">
        <v>0.1</v>
      </c>
      <c r="G271" s="135">
        <v>1</v>
      </c>
      <c r="H271" s="135">
        <v>0</v>
      </c>
      <c r="I271" s="135">
        <v>0</v>
      </c>
      <c r="J271" s="135">
        <v>0</v>
      </c>
      <c r="K271" s="135">
        <v>0</v>
      </c>
      <c r="L271" s="135">
        <v>5</v>
      </c>
      <c r="M271" s="135">
        <v>8.3000000000000007</v>
      </c>
      <c r="N271" s="135">
        <v>4.4000000000000004</v>
      </c>
      <c r="O271" s="135">
        <v>0.8</v>
      </c>
    </row>
    <row r="272" spans="1:15">
      <c r="A272" s="110" t="s">
        <v>54</v>
      </c>
      <c r="B272" s="106" t="s">
        <v>83</v>
      </c>
      <c r="C272" s="111">
        <v>30</v>
      </c>
      <c r="D272" s="115">
        <v>3.2</v>
      </c>
      <c r="E272" s="115">
        <v>1.4</v>
      </c>
      <c r="F272" s="115">
        <v>13.1</v>
      </c>
      <c r="G272" s="115">
        <v>82.2</v>
      </c>
      <c r="H272" s="115">
        <v>0.123</v>
      </c>
      <c r="I272" s="115">
        <v>0.06</v>
      </c>
      <c r="J272" s="115">
        <v>0</v>
      </c>
      <c r="K272" s="115">
        <v>5.7000000000000002E-2</v>
      </c>
      <c r="L272" s="115">
        <v>37.5</v>
      </c>
      <c r="M272" s="115">
        <v>38.700000000000003</v>
      </c>
      <c r="N272" s="115">
        <v>12.3</v>
      </c>
      <c r="O272" s="115">
        <v>1.08</v>
      </c>
    </row>
    <row r="273" spans="1:15">
      <c r="A273" s="110" t="s">
        <v>54</v>
      </c>
      <c r="B273" s="106" t="s">
        <v>80</v>
      </c>
      <c r="C273" s="111">
        <v>20</v>
      </c>
      <c r="D273" s="115">
        <v>1.5</v>
      </c>
      <c r="E273" s="115">
        <v>0.3</v>
      </c>
      <c r="F273" s="115">
        <v>7.5</v>
      </c>
      <c r="G273" s="115">
        <v>40.200000000000003</v>
      </c>
      <c r="H273" s="115">
        <v>0.04</v>
      </c>
      <c r="I273" s="115">
        <v>0</v>
      </c>
      <c r="J273" s="115">
        <v>0</v>
      </c>
      <c r="K273" s="115">
        <v>0.46</v>
      </c>
      <c r="L273" s="115">
        <v>6.6</v>
      </c>
      <c r="M273" s="115">
        <v>38.799999999999997</v>
      </c>
      <c r="N273" s="115">
        <v>11.4</v>
      </c>
      <c r="O273" s="115">
        <v>0.9</v>
      </c>
    </row>
    <row r="274" spans="1:15" ht="31.5">
      <c r="A274" s="110" t="s">
        <v>54</v>
      </c>
      <c r="B274" s="106" t="s">
        <v>258</v>
      </c>
      <c r="C274" s="123">
        <v>17</v>
      </c>
      <c r="D274" s="115">
        <v>0.7</v>
      </c>
      <c r="E274" s="115">
        <v>4.5</v>
      </c>
      <c r="F274" s="115">
        <v>10.1</v>
      </c>
      <c r="G274" s="115">
        <v>83.5</v>
      </c>
      <c r="H274" s="115">
        <v>5.0000000000000001E-3</v>
      </c>
      <c r="I274" s="115">
        <v>0</v>
      </c>
      <c r="J274" s="115">
        <v>0</v>
      </c>
      <c r="K274" s="115">
        <v>0.39100000000000001</v>
      </c>
      <c r="L274" s="115">
        <v>4.76</v>
      </c>
      <c r="M274" s="115">
        <v>16.2</v>
      </c>
      <c r="N274" s="115">
        <v>16.829999999999998</v>
      </c>
      <c r="O274" s="115">
        <v>0.51</v>
      </c>
    </row>
    <row r="275" spans="1:15">
      <c r="A275" s="28"/>
      <c r="B275" s="28" t="s">
        <v>81</v>
      </c>
      <c r="C275" s="124">
        <v>554</v>
      </c>
      <c r="D275" s="142">
        <f>SUM(D269:D274)</f>
        <v>29.269999999999996</v>
      </c>
      <c r="E275" s="142">
        <f t="shared" ref="E275:O275" si="40">SUM(E269:E274)</f>
        <v>21.529999999999998</v>
      </c>
      <c r="F275" s="142">
        <f t="shared" si="40"/>
        <v>75.52</v>
      </c>
      <c r="G275" s="142">
        <f t="shared" si="40"/>
        <v>559.9</v>
      </c>
      <c r="H275" s="142">
        <f t="shared" si="40"/>
        <v>0.23800000000000002</v>
      </c>
      <c r="I275" s="142">
        <f t="shared" si="40"/>
        <v>11.940000000000001</v>
      </c>
      <c r="J275" s="142">
        <f t="shared" si="40"/>
        <v>0</v>
      </c>
      <c r="K275" s="142">
        <f t="shared" si="40"/>
        <v>0.90800000000000003</v>
      </c>
      <c r="L275" s="142">
        <f t="shared" si="40"/>
        <v>174.45999999999998</v>
      </c>
      <c r="M275" s="142">
        <f t="shared" si="40"/>
        <v>143.4</v>
      </c>
      <c r="N275" s="142">
        <f t="shared" si="40"/>
        <v>168.53000000000003</v>
      </c>
      <c r="O275" s="142">
        <f t="shared" si="40"/>
        <v>6.6400000000000006</v>
      </c>
    </row>
    <row r="276" spans="1:15" s="161" customFormat="1">
      <c r="A276" s="28"/>
      <c r="B276" s="28" t="s">
        <v>82</v>
      </c>
      <c r="C276" s="120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</row>
    <row r="277" spans="1:15" s="161" customFormat="1" ht="31.5">
      <c r="A277" s="117">
        <v>71</v>
      </c>
      <c r="B277" s="133" t="s">
        <v>260</v>
      </c>
      <c r="C277" s="119">
        <v>60</v>
      </c>
      <c r="D277" s="135">
        <v>0.7</v>
      </c>
      <c r="E277" s="135">
        <v>0.1</v>
      </c>
      <c r="F277" s="135">
        <v>3.1</v>
      </c>
      <c r="G277" s="135">
        <v>14.4</v>
      </c>
      <c r="H277" s="135">
        <v>3.5999999999999997E-2</v>
      </c>
      <c r="I277" s="135">
        <v>15</v>
      </c>
      <c r="J277" s="135">
        <v>25.2</v>
      </c>
      <c r="K277" s="135">
        <v>0.32400000000000001</v>
      </c>
      <c r="L277" s="135">
        <v>6</v>
      </c>
      <c r="M277" s="135">
        <v>14.4</v>
      </c>
      <c r="N277" s="135">
        <v>6.6</v>
      </c>
      <c r="O277" s="135">
        <v>0.54</v>
      </c>
    </row>
    <row r="278" spans="1:15" s="107" customFormat="1" ht="31.5">
      <c r="A278" s="117">
        <v>70</v>
      </c>
      <c r="B278" s="133" t="s">
        <v>261</v>
      </c>
      <c r="C278" s="119">
        <v>60</v>
      </c>
      <c r="D278" s="135">
        <v>0.504</v>
      </c>
      <c r="E278" s="135">
        <v>7.1999999999999995E-2</v>
      </c>
      <c r="F278" s="135">
        <v>1.3679999999999999</v>
      </c>
      <c r="G278" s="135">
        <v>11.52</v>
      </c>
      <c r="H278" s="135">
        <v>0</v>
      </c>
      <c r="I278" s="135">
        <v>0</v>
      </c>
      <c r="J278" s="135">
        <v>0</v>
      </c>
      <c r="K278" s="135">
        <v>0</v>
      </c>
      <c r="L278" s="135">
        <v>24.479999999999997</v>
      </c>
      <c r="M278" s="135">
        <v>0</v>
      </c>
      <c r="N278" s="135">
        <v>0</v>
      </c>
      <c r="O278" s="135">
        <v>0.36</v>
      </c>
    </row>
    <row r="279" spans="1:15" ht="31.5">
      <c r="A279" s="117">
        <v>142</v>
      </c>
      <c r="B279" s="136" t="s">
        <v>193</v>
      </c>
      <c r="C279" s="111">
        <v>200</v>
      </c>
      <c r="D279" s="115">
        <v>5.7</v>
      </c>
      <c r="E279" s="115">
        <v>16.440000000000001</v>
      </c>
      <c r="F279" s="115">
        <v>35.97</v>
      </c>
      <c r="G279" s="115">
        <v>324.8</v>
      </c>
      <c r="H279" s="115">
        <v>0.14000000000000001</v>
      </c>
      <c r="I279" s="115">
        <v>42.8</v>
      </c>
      <c r="J279" s="115">
        <v>0</v>
      </c>
      <c r="K279" s="115">
        <v>0</v>
      </c>
      <c r="L279" s="115">
        <v>95</v>
      </c>
      <c r="M279" s="115">
        <v>0</v>
      </c>
      <c r="N279" s="115">
        <v>0</v>
      </c>
      <c r="O279" s="115">
        <v>3.23</v>
      </c>
    </row>
    <row r="280" spans="1:15" ht="31.5">
      <c r="A280" s="117">
        <v>255</v>
      </c>
      <c r="B280" s="137" t="s">
        <v>169</v>
      </c>
      <c r="C280" s="111">
        <v>180</v>
      </c>
      <c r="D280" s="115">
        <v>5.4</v>
      </c>
      <c r="E280" s="115">
        <v>6.12</v>
      </c>
      <c r="F280" s="115">
        <v>31.2</v>
      </c>
      <c r="G280" s="115">
        <v>182</v>
      </c>
      <c r="H280" s="115">
        <v>7.0000000000000007E-2</v>
      </c>
      <c r="I280" s="115">
        <v>0</v>
      </c>
      <c r="J280" s="115">
        <v>0</v>
      </c>
      <c r="K280" s="115">
        <v>0</v>
      </c>
      <c r="L280" s="115">
        <v>21.6</v>
      </c>
      <c r="M280" s="115">
        <v>0</v>
      </c>
      <c r="N280" s="115">
        <v>90.6</v>
      </c>
      <c r="O280" s="115">
        <v>2.88</v>
      </c>
    </row>
    <row r="281" spans="1:15">
      <c r="A281" s="117">
        <v>294.33199999999999</v>
      </c>
      <c r="B281" s="126" t="s">
        <v>203</v>
      </c>
      <c r="C281" s="111" t="s">
        <v>135</v>
      </c>
      <c r="D281" s="115">
        <v>12.6</v>
      </c>
      <c r="E281" s="115">
        <v>5.6</v>
      </c>
      <c r="F281" s="115">
        <v>10.5</v>
      </c>
      <c r="G281" s="115">
        <v>144</v>
      </c>
      <c r="H281" s="115">
        <v>0.06</v>
      </c>
      <c r="I281" s="115">
        <v>0.21</v>
      </c>
      <c r="J281" s="115">
        <v>28</v>
      </c>
      <c r="K281" s="115">
        <v>0</v>
      </c>
      <c r="L281" s="115">
        <v>31</v>
      </c>
      <c r="M281" s="115">
        <v>75.599999999999994</v>
      </c>
      <c r="N281" s="115">
        <v>12.83</v>
      </c>
      <c r="O281" s="115">
        <v>0.94</v>
      </c>
    </row>
    <row r="282" spans="1:15">
      <c r="A282" s="117">
        <v>348</v>
      </c>
      <c r="B282" s="133" t="s">
        <v>189</v>
      </c>
      <c r="C282" s="119">
        <v>200</v>
      </c>
      <c r="D282" s="135">
        <v>1.04</v>
      </c>
      <c r="E282" s="135">
        <v>0</v>
      </c>
      <c r="F282" s="135">
        <v>30.96</v>
      </c>
      <c r="G282" s="135">
        <v>95</v>
      </c>
      <c r="H282" s="135">
        <v>0.03</v>
      </c>
      <c r="I282" s="135">
        <v>0.8</v>
      </c>
      <c r="J282" s="135">
        <v>0</v>
      </c>
      <c r="K282" s="135">
        <v>0</v>
      </c>
      <c r="L282" s="135">
        <v>32.4</v>
      </c>
      <c r="M282" s="135">
        <v>19</v>
      </c>
      <c r="N282" s="135">
        <v>21</v>
      </c>
      <c r="O282" s="135">
        <v>0.7</v>
      </c>
    </row>
    <row r="283" spans="1:15">
      <c r="A283" s="117" t="s">
        <v>54</v>
      </c>
      <c r="B283" s="126" t="s">
        <v>83</v>
      </c>
      <c r="C283" s="111">
        <v>45</v>
      </c>
      <c r="D283" s="115">
        <v>4.8</v>
      </c>
      <c r="E283" s="115">
        <v>2</v>
      </c>
      <c r="F283" s="115">
        <v>19.600000000000001</v>
      </c>
      <c r="G283" s="115">
        <v>123.3</v>
      </c>
      <c r="H283" s="115">
        <v>0.185</v>
      </c>
      <c r="I283" s="115">
        <v>0.09</v>
      </c>
      <c r="J283" s="115">
        <v>0</v>
      </c>
      <c r="K283" s="115">
        <v>8.5999999999999993E-2</v>
      </c>
      <c r="L283" s="115">
        <v>56.25</v>
      </c>
      <c r="M283" s="115">
        <v>58.1</v>
      </c>
      <c r="N283" s="115">
        <v>18.45</v>
      </c>
      <c r="O283" s="115">
        <v>1.62</v>
      </c>
    </row>
    <row r="284" spans="1:15" s="107" customFormat="1">
      <c r="A284" s="117" t="s">
        <v>54</v>
      </c>
      <c r="B284" s="126" t="s">
        <v>80</v>
      </c>
      <c r="C284" s="111">
        <v>25</v>
      </c>
      <c r="D284" s="115">
        <v>1.9</v>
      </c>
      <c r="E284" s="115">
        <v>0.4</v>
      </c>
      <c r="F284" s="115">
        <v>9.4</v>
      </c>
      <c r="G284" s="115">
        <v>50.2</v>
      </c>
      <c r="H284" s="115">
        <v>0.05</v>
      </c>
      <c r="I284" s="115">
        <v>0</v>
      </c>
      <c r="J284" s="115">
        <v>0</v>
      </c>
      <c r="K284" s="115">
        <v>0.57499999999999996</v>
      </c>
      <c r="L284" s="115">
        <v>8.25</v>
      </c>
      <c r="M284" s="115">
        <v>48.5</v>
      </c>
      <c r="N284" s="115">
        <v>14.25</v>
      </c>
      <c r="O284" s="115">
        <v>1.125</v>
      </c>
    </row>
    <row r="285" spans="1:15">
      <c r="A285" s="117" t="s">
        <v>54</v>
      </c>
      <c r="B285" s="106" t="s">
        <v>171</v>
      </c>
      <c r="C285" s="111">
        <v>100</v>
      </c>
      <c r="D285" s="135">
        <v>0.8</v>
      </c>
      <c r="E285" s="135">
        <v>0.2</v>
      </c>
      <c r="F285" s="135">
        <v>7.5</v>
      </c>
      <c r="G285" s="135">
        <v>38</v>
      </c>
      <c r="H285" s="135">
        <v>0.06</v>
      </c>
      <c r="I285" s="135">
        <v>38</v>
      </c>
      <c r="J285" s="135">
        <v>10</v>
      </c>
      <c r="K285" s="135">
        <v>0.2</v>
      </c>
      <c r="L285" s="135">
        <v>35</v>
      </c>
      <c r="M285" s="135">
        <v>17</v>
      </c>
      <c r="N285" s="135">
        <v>11</v>
      </c>
      <c r="O285" s="135">
        <v>0.1</v>
      </c>
    </row>
    <row r="286" spans="1:15">
      <c r="A286" s="110"/>
      <c r="B286" s="71" t="s">
        <v>85</v>
      </c>
      <c r="C286" s="124">
        <v>890</v>
      </c>
      <c r="D286" s="142">
        <f>SUM(D278:D285)</f>
        <v>32.744</v>
      </c>
      <c r="E286" s="142">
        <f t="shared" ref="E286:O286" si="41">SUM(E278:E285)</f>
        <v>30.831999999999997</v>
      </c>
      <c r="F286" s="142">
        <f t="shared" si="41"/>
        <v>146.49799999999999</v>
      </c>
      <c r="G286" s="142">
        <f t="shared" si="41"/>
        <v>968.81999999999994</v>
      </c>
      <c r="H286" s="142">
        <f t="shared" si="41"/>
        <v>0.59499999999999997</v>
      </c>
      <c r="I286" s="142">
        <f t="shared" si="41"/>
        <v>81.900000000000006</v>
      </c>
      <c r="J286" s="142">
        <f t="shared" si="41"/>
        <v>38</v>
      </c>
      <c r="K286" s="142">
        <f t="shared" si="41"/>
        <v>0.86099999999999999</v>
      </c>
      <c r="L286" s="142">
        <f t="shared" si="41"/>
        <v>303.98</v>
      </c>
      <c r="M286" s="142">
        <f t="shared" si="41"/>
        <v>218.2</v>
      </c>
      <c r="N286" s="142">
        <f t="shared" si="41"/>
        <v>168.13</v>
      </c>
      <c r="O286" s="142">
        <f t="shared" si="41"/>
        <v>10.955</v>
      </c>
    </row>
    <row r="287" spans="1:15" s="107" customFormat="1">
      <c r="A287" s="110"/>
      <c r="B287" s="71" t="s">
        <v>146</v>
      </c>
      <c r="C287" s="123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</row>
    <row r="288" spans="1:15">
      <c r="A288" s="158">
        <v>3</v>
      </c>
      <c r="B288" s="131" t="s">
        <v>154</v>
      </c>
      <c r="C288" s="130">
        <v>200</v>
      </c>
      <c r="D288" s="149">
        <v>4.0999999999999996</v>
      </c>
      <c r="E288" s="149">
        <v>4.2</v>
      </c>
      <c r="F288" s="149">
        <v>15.8</v>
      </c>
      <c r="G288" s="149">
        <v>116.8</v>
      </c>
      <c r="H288" s="149">
        <v>0.03</v>
      </c>
      <c r="I288" s="149">
        <v>1.6</v>
      </c>
      <c r="J288" s="149">
        <v>0.06</v>
      </c>
      <c r="K288" s="149">
        <v>0.3</v>
      </c>
      <c r="L288" s="149">
        <v>193.44</v>
      </c>
      <c r="M288" s="149">
        <v>180</v>
      </c>
      <c r="N288" s="149">
        <v>28</v>
      </c>
      <c r="O288" s="149">
        <v>1.1000000000000001</v>
      </c>
    </row>
    <row r="289" spans="1:15" s="107" customFormat="1">
      <c r="A289" s="117" t="s">
        <v>224</v>
      </c>
      <c r="B289" s="106" t="s">
        <v>163</v>
      </c>
      <c r="C289" s="111">
        <v>20</v>
      </c>
      <c r="D289" s="115">
        <v>4.6399999999999997</v>
      </c>
      <c r="E289" s="115">
        <v>5.9200000000000008</v>
      </c>
      <c r="F289" s="115">
        <v>0</v>
      </c>
      <c r="G289" s="115">
        <v>72.72</v>
      </c>
      <c r="H289" s="115">
        <v>0</v>
      </c>
      <c r="I289" s="115">
        <v>0.25600000000000001</v>
      </c>
      <c r="J289" s="115">
        <v>69.36</v>
      </c>
      <c r="K289" s="115">
        <v>0</v>
      </c>
      <c r="L289" s="115">
        <v>332.8</v>
      </c>
      <c r="M289" s="115">
        <v>20</v>
      </c>
      <c r="N289" s="115">
        <v>18.68</v>
      </c>
      <c r="O289" s="115">
        <v>0.25600000000000001</v>
      </c>
    </row>
    <row r="290" spans="1:15">
      <c r="A290" s="117">
        <v>14</v>
      </c>
      <c r="B290" s="133" t="s">
        <v>159</v>
      </c>
      <c r="C290" s="111">
        <v>10</v>
      </c>
      <c r="D290" s="115">
        <v>0.1</v>
      </c>
      <c r="E290" s="115">
        <v>7.2</v>
      </c>
      <c r="F290" s="115">
        <v>0.1</v>
      </c>
      <c r="G290" s="115">
        <v>57</v>
      </c>
      <c r="H290" s="115">
        <v>0</v>
      </c>
      <c r="I290" s="115">
        <v>0</v>
      </c>
      <c r="J290" s="115">
        <v>40</v>
      </c>
      <c r="K290" s="115">
        <v>0</v>
      </c>
      <c r="L290" s="115">
        <v>1.2</v>
      </c>
      <c r="M290" s="115">
        <v>3</v>
      </c>
      <c r="N290" s="115">
        <v>0.04</v>
      </c>
      <c r="O290" s="115">
        <v>0.02</v>
      </c>
    </row>
    <row r="291" spans="1:15">
      <c r="A291" s="117" t="s">
        <v>54</v>
      </c>
      <c r="B291" s="106" t="s">
        <v>83</v>
      </c>
      <c r="C291" s="111">
        <v>30</v>
      </c>
      <c r="D291" s="115">
        <v>3.2</v>
      </c>
      <c r="E291" s="115">
        <v>1.4</v>
      </c>
      <c r="F291" s="115">
        <v>13.1</v>
      </c>
      <c r="G291" s="115">
        <v>82.2</v>
      </c>
      <c r="H291" s="115">
        <v>0.123</v>
      </c>
      <c r="I291" s="115">
        <v>0.06</v>
      </c>
      <c r="J291" s="115">
        <v>0</v>
      </c>
      <c r="K291" s="115">
        <v>5.7000000000000002E-2</v>
      </c>
      <c r="L291" s="115">
        <v>37.5</v>
      </c>
      <c r="M291" s="115">
        <v>38.700000000000003</v>
      </c>
      <c r="N291" s="115">
        <v>12.3</v>
      </c>
      <c r="O291" s="115">
        <v>1.08</v>
      </c>
    </row>
    <row r="292" spans="1:15" ht="31.5">
      <c r="A292" s="117" t="s">
        <v>54</v>
      </c>
      <c r="B292" s="106" t="s">
        <v>258</v>
      </c>
      <c r="C292" s="123">
        <v>40</v>
      </c>
      <c r="D292" s="115">
        <v>1.65</v>
      </c>
      <c r="E292" s="115">
        <v>10.59</v>
      </c>
      <c r="F292" s="115">
        <v>23.76</v>
      </c>
      <c r="G292" s="115">
        <v>196.47</v>
      </c>
      <c r="H292" s="115">
        <v>2.4E-2</v>
      </c>
      <c r="I292" s="115">
        <v>0</v>
      </c>
      <c r="J292" s="115">
        <v>0</v>
      </c>
      <c r="K292" s="115">
        <v>0.92</v>
      </c>
      <c r="L292" s="115">
        <v>11.2</v>
      </c>
      <c r="M292" s="115">
        <v>38.119999999999997</v>
      </c>
      <c r="N292" s="115">
        <v>39.6</v>
      </c>
      <c r="O292" s="115">
        <v>1.2</v>
      </c>
    </row>
    <row r="293" spans="1:15">
      <c r="A293" s="110"/>
      <c r="B293" s="71" t="s">
        <v>149</v>
      </c>
      <c r="C293" s="124">
        <v>260</v>
      </c>
      <c r="D293" s="142">
        <f>SUM(D288:D291)</f>
        <v>12.04</v>
      </c>
      <c r="E293" s="142">
        <f t="shared" ref="E293:O293" si="42">SUM(E288:E291)</f>
        <v>18.72</v>
      </c>
      <c r="F293" s="142">
        <f t="shared" si="42"/>
        <v>29</v>
      </c>
      <c r="G293" s="142">
        <f t="shared" si="42"/>
        <v>328.71999999999997</v>
      </c>
      <c r="H293" s="142">
        <f t="shared" si="42"/>
        <v>0.153</v>
      </c>
      <c r="I293" s="142">
        <f t="shared" si="42"/>
        <v>1.9160000000000001</v>
      </c>
      <c r="J293" s="142">
        <f t="shared" si="42"/>
        <v>109.42</v>
      </c>
      <c r="K293" s="142">
        <f t="shared" si="42"/>
        <v>0.35699999999999998</v>
      </c>
      <c r="L293" s="142">
        <f t="shared" si="42"/>
        <v>564.94000000000005</v>
      </c>
      <c r="M293" s="142">
        <f t="shared" si="42"/>
        <v>241.7</v>
      </c>
      <c r="N293" s="142">
        <f t="shared" si="42"/>
        <v>59.019999999999996</v>
      </c>
      <c r="O293" s="142">
        <f t="shared" si="42"/>
        <v>2.4560000000000004</v>
      </c>
    </row>
    <row r="294" spans="1:15">
      <c r="A294" s="28"/>
      <c r="B294" s="71" t="s">
        <v>185</v>
      </c>
      <c r="C294" s="123">
        <f>C293+C286+C275</f>
        <v>1704</v>
      </c>
      <c r="D294" s="123">
        <f t="shared" ref="D294:O294" si="43">D293+D286+D275</f>
        <v>74.054000000000002</v>
      </c>
      <c r="E294" s="123">
        <f t="shared" si="43"/>
        <v>71.081999999999994</v>
      </c>
      <c r="F294" s="123">
        <f t="shared" si="43"/>
        <v>251.01799999999997</v>
      </c>
      <c r="G294" s="123">
        <f t="shared" si="43"/>
        <v>1857.44</v>
      </c>
      <c r="H294" s="123">
        <f t="shared" si="43"/>
        <v>0.98599999999999999</v>
      </c>
      <c r="I294" s="123">
        <f t="shared" si="43"/>
        <v>95.756</v>
      </c>
      <c r="J294" s="123">
        <f t="shared" si="43"/>
        <v>147.42000000000002</v>
      </c>
      <c r="K294" s="123">
        <f t="shared" si="43"/>
        <v>2.1259999999999999</v>
      </c>
      <c r="L294" s="123">
        <f t="shared" si="43"/>
        <v>1043.3800000000001</v>
      </c>
      <c r="M294" s="123">
        <f t="shared" si="43"/>
        <v>603.29999999999995</v>
      </c>
      <c r="N294" s="123">
        <f t="shared" si="43"/>
        <v>395.68</v>
      </c>
      <c r="O294" s="123">
        <f t="shared" si="43"/>
        <v>20.051000000000002</v>
      </c>
    </row>
    <row r="295" spans="1:15" s="107" customFormat="1">
      <c r="A295" s="180" t="s">
        <v>215</v>
      </c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2"/>
    </row>
    <row r="296" spans="1:15" s="107" customFormat="1">
      <c r="A296" s="189" t="s">
        <v>70</v>
      </c>
      <c r="B296" s="191" t="s">
        <v>71</v>
      </c>
      <c r="C296" s="189" t="s">
        <v>62</v>
      </c>
      <c r="D296" s="186" t="s">
        <v>72</v>
      </c>
      <c r="E296" s="187"/>
      <c r="F296" s="188"/>
      <c r="G296" s="140" t="s">
        <v>73</v>
      </c>
      <c r="H296" s="140"/>
      <c r="I296" s="186" t="s">
        <v>219</v>
      </c>
      <c r="J296" s="187"/>
      <c r="K296" s="187"/>
      <c r="L296" s="187"/>
      <c r="M296" s="187"/>
      <c r="N296" s="187"/>
      <c r="O296" s="188"/>
    </row>
    <row r="297" spans="1:15">
      <c r="A297" s="190"/>
      <c r="B297" s="192"/>
      <c r="C297" s="190"/>
      <c r="D297" s="140" t="s">
        <v>16</v>
      </c>
      <c r="E297" s="140" t="s">
        <v>17</v>
      </c>
      <c r="F297" s="140" t="s">
        <v>18</v>
      </c>
      <c r="G297" s="140" t="s">
        <v>74</v>
      </c>
      <c r="H297" s="140" t="s">
        <v>75</v>
      </c>
      <c r="I297" s="140" t="s">
        <v>20</v>
      </c>
      <c r="J297" s="140" t="s">
        <v>21</v>
      </c>
      <c r="K297" s="140" t="s">
        <v>76</v>
      </c>
      <c r="L297" s="140" t="s">
        <v>77</v>
      </c>
      <c r="M297" s="140" t="s">
        <v>23</v>
      </c>
      <c r="N297" s="140" t="s">
        <v>24</v>
      </c>
      <c r="O297" s="140" t="s">
        <v>25</v>
      </c>
    </row>
    <row r="298" spans="1:15">
      <c r="A298" s="28"/>
      <c r="B298" s="28" t="s">
        <v>78</v>
      </c>
      <c r="C298" s="28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</row>
    <row r="299" spans="1:15">
      <c r="A299" s="117">
        <v>472</v>
      </c>
      <c r="B299" s="113" t="s">
        <v>155</v>
      </c>
      <c r="C299" s="111">
        <v>150</v>
      </c>
      <c r="D299" s="115">
        <v>3.29</v>
      </c>
      <c r="E299" s="115">
        <v>5.09</v>
      </c>
      <c r="F299" s="115">
        <v>22.05</v>
      </c>
      <c r="G299" s="141">
        <v>147</v>
      </c>
      <c r="H299" s="115">
        <v>0.21</v>
      </c>
      <c r="I299" s="115">
        <v>25.07</v>
      </c>
      <c r="J299" s="115">
        <v>30.45</v>
      </c>
      <c r="K299" s="115">
        <v>0</v>
      </c>
      <c r="L299" s="115">
        <v>42.56</v>
      </c>
      <c r="M299" s="115">
        <v>0</v>
      </c>
      <c r="N299" s="115">
        <v>32.83</v>
      </c>
      <c r="O299" s="115">
        <v>1.17</v>
      </c>
    </row>
    <row r="300" spans="1:15" s="107" customFormat="1">
      <c r="A300" s="117">
        <v>423</v>
      </c>
      <c r="B300" s="106" t="s">
        <v>179</v>
      </c>
      <c r="C300" s="111">
        <v>70</v>
      </c>
      <c r="D300" s="115">
        <v>10.29</v>
      </c>
      <c r="E300" s="115">
        <v>12.12</v>
      </c>
      <c r="F300" s="115">
        <v>18.399999999999999</v>
      </c>
      <c r="G300" s="115">
        <v>177.7</v>
      </c>
      <c r="H300" s="115">
        <v>0.06</v>
      </c>
      <c r="I300" s="115">
        <v>6.3</v>
      </c>
      <c r="J300" s="115">
        <v>17.5</v>
      </c>
      <c r="K300" s="115">
        <v>0</v>
      </c>
      <c r="L300" s="115">
        <v>21.27</v>
      </c>
      <c r="M300" s="115">
        <v>148.43</v>
      </c>
      <c r="N300" s="115">
        <v>15.94</v>
      </c>
      <c r="O300" s="115">
        <v>1.63</v>
      </c>
    </row>
    <row r="301" spans="1:15">
      <c r="A301" s="158" t="s">
        <v>247</v>
      </c>
      <c r="B301" s="131" t="s">
        <v>246</v>
      </c>
      <c r="C301" s="130">
        <v>200</v>
      </c>
      <c r="D301" s="149">
        <v>0.5</v>
      </c>
      <c r="E301" s="149">
        <v>0</v>
      </c>
      <c r="F301" s="149">
        <v>27</v>
      </c>
      <c r="G301" s="149">
        <v>110.2</v>
      </c>
      <c r="H301" s="149">
        <v>0.01</v>
      </c>
      <c r="I301" s="149">
        <v>2.6</v>
      </c>
      <c r="J301" s="149">
        <v>0.06</v>
      </c>
      <c r="K301" s="149">
        <v>0.3</v>
      </c>
      <c r="L301" s="149">
        <v>240</v>
      </c>
      <c r="M301" s="149">
        <v>180</v>
      </c>
      <c r="N301" s="149">
        <v>28</v>
      </c>
      <c r="O301" s="149">
        <v>0.12</v>
      </c>
    </row>
    <row r="302" spans="1:15">
      <c r="A302" s="117" t="s">
        <v>54</v>
      </c>
      <c r="B302" s="106" t="s">
        <v>148</v>
      </c>
      <c r="C302" s="111">
        <v>200</v>
      </c>
      <c r="D302" s="115">
        <v>1.8</v>
      </c>
      <c r="E302" s="115">
        <v>0.4</v>
      </c>
      <c r="F302" s="115">
        <v>16.2</v>
      </c>
      <c r="G302" s="115">
        <v>86</v>
      </c>
      <c r="H302" s="115">
        <v>0.08</v>
      </c>
      <c r="I302" s="115">
        <v>120</v>
      </c>
      <c r="J302" s="115">
        <v>16</v>
      </c>
      <c r="K302" s="115">
        <v>0.4</v>
      </c>
      <c r="L302" s="115">
        <v>68</v>
      </c>
      <c r="M302" s="115">
        <v>46</v>
      </c>
      <c r="N302" s="115">
        <v>26</v>
      </c>
      <c r="O302" s="115">
        <v>0.6</v>
      </c>
    </row>
    <row r="303" spans="1:15">
      <c r="A303" s="117" t="s">
        <v>54</v>
      </c>
      <c r="B303" s="106" t="s">
        <v>80</v>
      </c>
      <c r="C303" s="111">
        <v>20</v>
      </c>
      <c r="D303" s="115">
        <v>1.5</v>
      </c>
      <c r="E303" s="115">
        <v>0.3</v>
      </c>
      <c r="F303" s="115">
        <v>7.5</v>
      </c>
      <c r="G303" s="115">
        <v>40.200000000000003</v>
      </c>
      <c r="H303" s="115">
        <v>0.04</v>
      </c>
      <c r="I303" s="115">
        <v>0</v>
      </c>
      <c r="J303" s="115">
        <v>0</v>
      </c>
      <c r="K303" s="115">
        <v>0.46</v>
      </c>
      <c r="L303" s="115">
        <v>6.6</v>
      </c>
      <c r="M303" s="115">
        <v>38.799999999999997</v>
      </c>
      <c r="N303" s="115">
        <v>11.4</v>
      </c>
      <c r="O303" s="115">
        <v>0.9</v>
      </c>
    </row>
    <row r="304" spans="1:15">
      <c r="A304" s="117" t="s">
        <v>54</v>
      </c>
      <c r="B304" s="106" t="s">
        <v>83</v>
      </c>
      <c r="C304" s="111">
        <v>30</v>
      </c>
      <c r="D304" s="115">
        <v>3.2</v>
      </c>
      <c r="E304" s="115">
        <v>1.4</v>
      </c>
      <c r="F304" s="115">
        <v>13.1</v>
      </c>
      <c r="G304" s="115">
        <v>82.2</v>
      </c>
      <c r="H304" s="115">
        <v>0.123</v>
      </c>
      <c r="I304" s="115">
        <v>0.06</v>
      </c>
      <c r="J304" s="115">
        <v>0</v>
      </c>
      <c r="K304" s="115">
        <v>5.7000000000000002E-2</v>
      </c>
      <c r="L304" s="115">
        <v>37.5</v>
      </c>
      <c r="M304" s="115">
        <v>38.700000000000003</v>
      </c>
      <c r="N304" s="115">
        <v>12.3</v>
      </c>
      <c r="O304" s="115">
        <v>1.08</v>
      </c>
    </row>
    <row r="305" spans="1:15" ht="16.899999999999999" customHeight="1">
      <c r="A305" s="28"/>
      <c r="B305" s="71" t="s">
        <v>81</v>
      </c>
      <c r="C305" s="124">
        <v>670</v>
      </c>
      <c r="D305" s="142">
        <f>SUM(D299:D304)</f>
        <v>20.58</v>
      </c>
      <c r="E305" s="142">
        <f t="shared" ref="E305:O305" si="44">SUM(E299:E304)</f>
        <v>19.309999999999999</v>
      </c>
      <c r="F305" s="142">
        <f t="shared" si="44"/>
        <v>104.25</v>
      </c>
      <c r="G305" s="142">
        <f t="shared" si="44"/>
        <v>643.30000000000007</v>
      </c>
      <c r="H305" s="142">
        <f t="shared" si="44"/>
        <v>0.52300000000000002</v>
      </c>
      <c r="I305" s="142">
        <f t="shared" si="44"/>
        <v>154.03</v>
      </c>
      <c r="J305" s="142">
        <f t="shared" si="44"/>
        <v>64.010000000000005</v>
      </c>
      <c r="K305" s="142">
        <f t="shared" si="44"/>
        <v>1.2169999999999999</v>
      </c>
      <c r="L305" s="142">
        <f t="shared" si="44"/>
        <v>415.93</v>
      </c>
      <c r="M305" s="142">
        <f t="shared" si="44"/>
        <v>451.93</v>
      </c>
      <c r="N305" s="142">
        <f t="shared" si="44"/>
        <v>126.47</v>
      </c>
      <c r="O305" s="142">
        <f t="shared" si="44"/>
        <v>5.5</v>
      </c>
    </row>
    <row r="306" spans="1:15" s="161" customFormat="1">
      <c r="A306" s="28"/>
      <c r="B306" s="28" t="s">
        <v>82</v>
      </c>
      <c r="C306" s="120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</row>
    <row r="307" spans="1:15" s="161" customFormat="1" ht="31.5">
      <c r="A307" s="117">
        <v>71</v>
      </c>
      <c r="B307" s="118" t="s">
        <v>263</v>
      </c>
      <c r="C307" s="119">
        <v>60</v>
      </c>
      <c r="D307" s="135">
        <v>0.504</v>
      </c>
      <c r="E307" s="135">
        <v>0.1</v>
      </c>
      <c r="F307" s="135">
        <v>1.5</v>
      </c>
      <c r="G307" s="135">
        <v>8.4</v>
      </c>
      <c r="H307" s="135">
        <v>1.7999999999999999E-2</v>
      </c>
      <c r="I307" s="135">
        <v>6</v>
      </c>
      <c r="J307" s="135">
        <v>6</v>
      </c>
      <c r="K307" s="135">
        <v>0.06</v>
      </c>
      <c r="L307" s="135">
        <v>13.8</v>
      </c>
      <c r="M307" s="135">
        <v>25.2</v>
      </c>
      <c r="N307" s="135">
        <v>8.4</v>
      </c>
      <c r="O307" s="135">
        <v>0.36</v>
      </c>
    </row>
    <row r="308" spans="1:15" s="107" customFormat="1" ht="31.5">
      <c r="A308" s="117">
        <v>70</v>
      </c>
      <c r="B308" s="118" t="s">
        <v>262</v>
      </c>
      <c r="C308" s="119">
        <v>60</v>
      </c>
      <c r="D308" s="135">
        <v>0.504</v>
      </c>
      <c r="E308" s="135">
        <v>7.1999999999999995E-2</v>
      </c>
      <c r="F308" s="135">
        <v>1.3679999999999999</v>
      </c>
      <c r="G308" s="135">
        <v>11.52</v>
      </c>
      <c r="H308" s="135">
        <v>0</v>
      </c>
      <c r="I308" s="135">
        <v>0</v>
      </c>
      <c r="J308" s="135">
        <v>0</v>
      </c>
      <c r="K308" s="135">
        <v>0</v>
      </c>
      <c r="L308" s="135">
        <v>24.479999999999997</v>
      </c>
      <c r="M308" s="135">
        <v>0</v>
      </c>
      <c r="N308" s="135">
        <v>0</v>
      </c>
      <c r="O308" s="135">
        <v>0.36</v>
      </c>
    </row>
    <row r="309" spans="1:15" s="107" customFormat="1" ht="31.5">
      <c r="A309" s="117">
        <v>48</v>
      </c>
      <c r="B309" s="133" t="s">
        <v>91</v>
      </c>
      <c r="C309" s="119">
        <v>200</v>
      </c>
      <c r="D309" s="115">
        <v>7.81</v>
      </c>
      <c r="E309" s="115">
        <v>5.46</v>
      </c>
      <c r="F309" s="115">
        <v>15.2</v>
      </c>
      <c r="G309" s="115">
        <v>140.1</v>
      </c>
      <c r="H309" s="115">
        <v>0</v>
      </c>
      <c r="I309" s="115">
        <v>18.760000000000002</v>
      </c>
      <c r="J309" s="115">
        <v>0</v>
      </c>
      <c r="K309" s="115">
        <v>0</v>
      </c>
      <c r="L309" s="115">
        <v>23.13</v>
      </c>
      <c r="M309" s="115">
        <v>0</v>
      </c>
      <c r="N309" s="115">
        <v>37.81</v>
      </c>
      <c r="O309" s="115">
        <v>2.42</v>
      </c>
    </row>
    <row r="310" spans="1:15" s="107" customFormat="1" ht="47.25">
      <c r="A310" s="117">
        <v>351</v>
      </c>
      <c r="B310" s="128" t="s">
        <v>200</v>
      </c>
      <c r="C310" s="119">
        <v>230</v>
      </c>
      <c r="D310" s="115">
        <v>16.364999999999998</v>
      </c>
      <c r="E310" s="115">
        <v>8.9819999999999993</v>
      </c>
      <c r="F310" s="115">
        <v>25.45</v>
      </c>
      <c r="G310" s="115">
        <v>247.25</v>
      </c>
      <c r="H310" s="115">
        <v>0.19800000000000001</v>
      </c>
      <c r="I310" s="115">
        <v>11.42</v>
      </c>
      <c r="J310" s="115">
        <v>0</v>
      </c>
      <c r="K310" s="115">
        <v>0</v>
      </c>
      <c r="L310" s="115">
        <v>31.234000000000002</v>
      </c>
      <c r="M310" s="115">
        <v>0</v>
      </c>
      <c r="N310" s="115">
        <v>0</v>
      </c>
      <c r="O310" s="115">
        <v>1.1499999999999999</v>
      </c>
    </row>
    <row r="311" spans="1:15" s="107" customFormat="1">
      <c r="A311" s="117" t="s">
        <v>54</v>
      </c>
      <c r="B311" s="113" t="s">
        <v>139</v>
      </c>
      <c r="C311" s="111">
        <v>200</v>
      </c>
      <c r="D311" s="115">
        <v>1</v>
      </c>
      <c r="E311" s="115">
        <v>0.2</v>
      </c>
      <c r="F311" s="115">
        <v>20.2</v>
      </c>
      <c r="G311" s="115">
        <v>92</v>
      </c>
      <c r="H311" s="115">
        <v>0.02</v>
      </c>
      <c r="I311" s="115">
        <v>4</v>
      </c>
      <c r="J311" s="115">
        <v>0</v>
      </c>
      <c r="K311" s="115">
        <v>0.2</v>
      </c>
      <c r="L311" s="115">
        <v>14</v>
      </c>
      <c r="M311" s="115">
        <v>14</v>
      </c>
      <c r="N311" s="115">
        <v>8</v>
      </c>
      <c r="O311" s="115">
        <v>2.8</v>
      </c>
    </row>
    <row r="312" spans="1:15" s="107" customFormat="1">
      <c r="A312" s="117" t="s">
        <v>54</v>
      </c>
      <c r="B312" s="133" t="s">
        <v>83</v>
      </c>
      <c r="C312" s="119">
        <v>45</v>
      </c>
      <c r="D312" s="115">
        <v>4.8</v>
      </c>
      <c r="E312" s="115">
        <v>2</v>
      </c>
      <c r="F312" s="115">
        <v>19.600000000000001</v>
      </c>
      <c r="G312" s="115">
        <v>123.3</v>
      </c>
      <c r="H312" s="115">
        <v>0.185</v>
      </c>
      <c r="I312" s="115">
        <v>0.09</v>
      </c>
      <c r="J312" s="115">
        <v>0</v>
      </c>
      <c r="K312" s="115">
        <v>8.5999999999999993E-2</v>
      </c>
      <c r="L312" s="115">
        <v>56.25</v>
      </c>
      <c r="M312" s="115">
        <v>58.1</v>
      </c>
      <c r="N312" s="115">
        <v>18.45</v>
      </c>
      <c r="O312" s="115">
        <v>1.62</v>
      </c>
    </row>
    <row r="313" spans="1:15">
      <c r="A313" s="117" t="s">
        <v>54</v>
      </c>
      <c r="B313" s="133" t="s">
        <v>80</v>
      </c>
      <c r="C313" s="119">
        <v>25</v>
      </c>
      <c r="D313" s="115">
        <v>1.9</v>
      </c>
      <c r="E313" s="115">
        <v>0.4</v>
      </c>
      <c r="F313" s="115">
        <v>9.4</v>
      </c>
      <c r="G313" s="115">
        <v>50.2</v>
      </c>
      <c r="H313" s="115">
        <v>0.05</v>
      </c>
      <c r="I313" s="115">
        <v>0</v>
      </c>
      <c r="J313" s="115">
        <v>0</v>
      </c>
      <c r="K313" s="115">
        <v>0.57499999999999996</v>
      </c>
      <c r="L313" s="115">
        <v>8.25</v>
      </c>
      <c r="M313" s="115">
        <v>48.5</v>
      </c>
      <c r="N313" s="115">
        <v>14.25</v>
      </c>
      <c r="O313" s="115">
        <v>1.125</v>
      </c>
    </row>
    <row r="314" spans="1:15">
      <c r="A314" s="117"/>
      <c r="B314" s="156" t="s">
        <v>85</v>
      </c>
      <c r="C314" s="155">
        <v>760</v>
      </c>
      <c r="D314" s="142">
        <f>SUM(D308:D313)</f>
        <v>32.378999999999998</v>
      </c>
      <c r="E314" s="142">
        <f t="shared" ref="E314:O314" si="45">SUM(E308:E313)</f>
        <v>17.113999999999997</v>
      </c>
      <c r="F314" s="142">
        <f t="shared" si="45"/>
        <v>91.218000000000018</v>
      </c>
      <c r="G314" s="142">
        <f t="shared" si="45"/>
        <v>664.37</v>
      </c>
      <c r="H314" s="142">
        <f t="shared" si="45"/>
        <v>0.45300000000000001</v>
      </c>
      <c r="I314" s="142">
        <f t="shared" si="45"/>
        <v>34.270000000000003</v>
      </c>
      <c r="J314" s="142">
        <f t="shared" si="45"/>
        <v>0</v>
      </c>
      <c r="K314" s="142">
        <f t="shared" si="45"/>
        <v>0.86099999999999999</v>
      </c>
      <c r="L314" s="142">
        <f t="shared" si="45"/>
        <v>157.34399999999999</v>
      </c>
      <c r="M314" s="142">
        <f t="shared" si="45"/>
        <v>120.6</v>
      </c>
      <c r="N314" s="142">
        <f t="shared" si="45"/>
        <v>78.510000000000005</v>
      </c>
      <c r="O314" s="142">
        <f t="shared" si="45"/>
        <v>9.4749999999999996</v>
      </c>
    </row>
    <row r="315" spans="1:15">
      <c r="A315" s="110"/>
      <c r="B315" s="71" t="s">
        <v>146</v>
      </c>
      <c r="C315" s="123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</row>
    <row r="316" spans="1:15">
      <c r="A316" s="117" t="s">
        <v>221</v>
      </c>
      <c r="B316" s="114" t="s">
        <v>164</v>
      </c>
      <c r="C316" s="111">
        <v>200</v>
      </c>
      <c r="D316" s="115">
        <v>5.6</v>
      </c>
      <c r="E316" s="115">
        <v>6.38</v>
      </c>
      <c r="F316" s="115">
        <v>8.18</v>
      </c>
      <c r="G316" s="141">
        <v>112.24</v>
      </c>
      <c r="H316" s="115">
        <v>0.08</v>
      </c>
      <c r="I316" s="115">
        <v>1.4</v>
      </c>
      <c r="J316" s="115">
        <v>40</v>
      </c>
      <c r="K316" s="115">
        <v>0</v>
      </c>
      <c r="L316" s="115">
        <v>240</v>
      </c>
      <c r="M316" s="115">
        <v>180</v>
      </c>
      <c r="N316" s="115">
        <v>28</v>
      </c>
      <c r="O316" s="115">
        <v>0.2</v>
      </c>
    </row>
    <row r="317" spans="1:15" s="107" customFormat="1">
      <c r="A317" s="110" t="s">
        <v>54</v>
      </c>
      <c r="B317" s="126" t="s">
        <v>192</v>
      </c>
      <c r="C317" s="123">
        <v>100</v>
      </c>
      <c r="D317" s="151">
        <v>6.1</v>
      </c>
      <c r="E317" s="151">
        <v>18.8</v>
      </c>
      <c r="F317" s="151">
        <v>68.099999999999994</v>
      </c>
      <c r="G317" s="151">
        <v>467</v>
      </c>
      <c r="H317" s="151">
        <v>0.12</v>
      </c>
      <c r="I317" s="151">
        <v>0</v>
      </c>
      <c r="J317" s="151">
        <v>0</v>
      </c>
      <c r="K317" s="151">
        <v>4.7</v>
      </c>
      <c r="L317" s="151">
        <v>13.4</v>
      </c>
      <c r="M317" s="151">
        <v>70</v>
      </c>
      <c r="N317" s="151">
        <v>27.4</v>
      </c>
      <c r="O317" s="151">
        <v>1.3</v>
      </c>
    </row>
    <row r="318" spans="1:15">
      <c r="A318" s="117" t="s">
        <v>54</v>
      </c>
      <c r="B318" s="113" t="s">
        <v>153</v>
      </c>
      <c r="C318" s="111">
        <v>120</v>
      </c>
      <c r="D318" s="135">
        <v>0.3</v>
      </c>
      <c r="E318" s="135">
        <v>0.2</v>
      </c>
      <c r="F318" s="135">
        <v>13.7</v>
      </c>
      <c r="G318" s="135">
        <v>62.4</v>
      </c>
      <c r="H318" s="135">
        <v>0.02</v>
      </c>
      <c r="I318" s="135">
        <v>5.52</v>
      </c>
      <c r="J318" s="135">
        <v>3.6</v>
      </c>
      <c r="K318" s="135">
        <v>0.216</v>
      </c>
      <c r="L318" s="135">
        <v>7.2</v>
      </c>
      <c r="M318" s="135">
        <v>13.2</v>
      </c>
      <c r="N318" s="135">
        <v>6</v>
      </c>
      <c r="O318" s="135">
        <v>0.14399999999999999</v>
      </c>
    </row>
    <row r="319" spans="1:15">
      <c r="A319" s="110"/>
      <c r="B319" s="71" t="s">
        <v>149</v>
      </c>
      <c r="C319" s="124">
        <v>420</v>
      </c>
      <c r="D319" s="142">
        <f>SUM(D316:D318)</f>
        <v>12</v>
      </c>
      <c r="E319" s="142">
        <f t="shared" ref="E319:O319" si="46">SUM(E316:E318)</f>
        <v>25.38</v>
      </c>
      <c r="F319" s="142">
        <f t="shared" si="46"/>
        <v>89.98</v>
      </c>
      <c r="G319" s="142">
        <f t="shared" si="46"/>
        <v>641.64</v>
      </c>
      <c r="H319" s="142">
        <f t="shared" si="46"/>
        <v>0.22</v>
      </c>
      <c r="I319" s="142">
        <f t="shared" si="46"/>
        <v>6.92</v>
      </c>
      <c r="J319" s="142">
        <f t="shared" si="46"/>
        <v>43.6</v>
      </c>
      <c r="K319" s="142">
        <f t="shared" si="46"/>
        <v>4.9160000000000004</v>
      </c>
      <c r="L319" s="142">
        <f t="shared" si="46"/>
        <v>260.60000000000002</v>
      </c>
      <c r="M319" s="142">
        <f t="shared" si="46"/>
        <v>263.2</v>
      </c>
      <c r="N319" s="142">
        <f t="shared" si="46"/>
        <v>61.4</v>
      </c>
      <c r="O319" s="142">
        <f t="shared" si="46"/>
        <v>1.6439999999999999</v>
      </c>
    </row>
    <row r="320" spans="1:15">
      <c r="A320" s="28"/>
      <c r="B320" s="71" t="s">
        <v>185</v>
      </c>
      <c r="C320" s="124">
        <f>C319+C314+C305</f>
        <v>1850</v>
      </c>
      <c r="D320" s="124">
        <f t="shared" ref="D320:O320" si="47">D319+D314+D305</f>
        <v>64.959000000000003</v>
      </c>
      <c r="E320" s="124">
        <f t="shared" si="47"/>
        <v>61.804000000000002</v>
      </c>
      <c r="F320" s="124">
        <f t="shared" si="47"/>
        <v>285.44800000000004</v>
      </c>
      <c r="G320" s="124">
        <f t="shared" si="47"/>
        <v>1949.31</v>
      </c>
      <c r="H320" s="124">
        <f t="shared" si="47"/>
        <v>1.1960000000000002</v>
      </c>
      <c r="I320" s="124">
        <f t="shared" si="47"/>
        <v>195.22</v>
      </c>
      <c r="J320" s="124">
        <f t="shared" si="47"/>
        <v>107.61000000000001</v>
      </c>
      <c r="K320" s="124">
        <f t="shared" si="47"/>
        <v>6.9939999999999998</v>
      </c>
      <c r="L320" s="124">
        <f t="shared" si="47"/>
        <v>833.87400000000002</v>
      </c>
      <c r="M320" s="124">
        <f t="shared" si="47"/>
        <v>835.73</v>
      </c>
      <c r="N320" s="124">
        <f t="shared" si="47"/>
        <v>266.38</v>
      </c>
      <c r="O320" s="124">
        <f t="shared" si="47"/>
        <v>16.619</v>
      </c>
    </row>
    <row r="321" spans="1:15">
      <c r="A321" s="108"/>
      <c r="B321" s="108"/>
      <c r="C321" s="31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</row>
    <row r="322" spans="1:15" ht="15.6" customHeight="1">
      <c r="A322" s="159"/>
      <c r="B322" s="166"/>
      <c r="C322" s="167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</row>
    <row r="323" spans="1:15" ht="15.6" customHeight="1">
      <c r="A323" s="169"/>
      <c r="B323" s="170"/>
      <c r="C323" s="171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</row>
    <row r="324" spans="1:15" ht="15.6" customHeight="1">
      <c r="A324" s="173"/>
      <c r="B324" s="174"/>
      <c r="C324" s="175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</row>
    <row r="325" spans="1:15" ht="15.6" customHeight="1">
      <c r="A325" s="169"/>
      <c r="B325" s="170"/>
      <c r="C325" s="171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</row>
    <row r="326" spans="1:15" ht="48.6" customHeight="1">
      <c r="A326" s="169"/>
      <c r="B326" s="170"/>
      <c r="C326" s="171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</row>
    <row r="327" spans="1:15" ht="15.6" customHeight="1">
      <c r="A327" s="169"/>
      <c r="B327" s="106"/>
      <c r="C327" s="111"/>
      <c r="D327" s="115"/>
      <c r="E327" s="115"/>
      <c r="F327" s="115"/>
      <c r="G327" s="115"/>
      <c r="H327" s="115" t="s">
        <v>253</v>
      </c>
      <c r="I327" s="115"/>
      <c r="J327" s="172"/>
      <c r="K327" s="172"/>
      <c r="L327" s="172"/>
      <c r="M327" s="172"/>
      <c r="N327" s="172"/>
      <c r="O327" s="172"/>
    </row>
    <row r="328" spans="1:15" ht="15.6" customHeight="1">
      <c r="A328" s="169"/>
      <c r="B328" s="71" t="s">
        <v>250</v>
      </c>
      <c r="C328" s="115">
        <f>(C305+C275+C250+C223+C197+C170+C146+C116+C91+C64+C39+C11)/12</f>
        <v>617.16666666666663</v>
      </c>
      <c r="D328" s="115">
        <f>(D305+D275+D250+D223+D197+D170+D146+D116+D91+D64+D39+D11)/12</f>
        <v>27.298333333333336</v>
      </c>
      <c r="E328" s="115">
        <f>(E305+E275+E250+E223+E197+E170+E146+E116+E91+E64+E39+E11)/12</f>
        <v>25.810833333333335</v>
      </c>
      <c r="F328" s="115">
        <f>(F305+F275+F250+F223+F197+F170+F146+F116+F91+F64+F39+F11)/12</f>
        <v>86.239166666666662</v>
      </c>
      <c r="G328" s="115">
        <f>(G305+G275+G250+G223+G197+G170+G146+G116+G91+G64+G39+G11)/12</f>
        <v>679.20749999999998</v>
      </c>
      <c r="H328" s="162">
        <v>587.5</v>
      </c>
      <c r="I328" s="164">
        <v>0.25</v>
      </c>
      <c r="J328" s="172"/>
      <c r="K328" s="172"/>
      <c r="L328" s="172"/>
      <c r="M328" s="172"/>
      <c r="N328" s="172"/>
      <c r="O328" s="172"/>
    </row>
    <row r="329" spans="1:15" ht="15.6" customHeight="1">
      <c r="A329" s="169"/>
      <c r="B329" s="71" t="s">
        <v>251</v>
      </c>
      <c r="C329" s="115">
        <f>(C314+C286+C258+C231+C207+C180+C154+C127+C100+C75+C49+C22)/12</f>
        <v>872.5</v>
      </c>
      <c r="D329" s="115">
        <f>(D314+D286+D258+D231+D207+D180+D154+D127+D100+D75+D49+D22)/12</f>
        <v>30.06391666666666</v>
      </c>
      <c r="E329" s="115">
        <f>(E314+E286+E258+E231+E207+E180+E154+E127+E100+E75+E49+E22)/12</f>
        <v>27.477333333333331</v>
      </c>
      <c r="F329" s="115">
        <f>(F314+F286+F258+F231+F207+F180+F154+F127+F100+F75+F49+F22)/12</f>
        <v>114.18033333333334</v>
      </c>
      <c r="G329" s="115">
        <f>(G314+G286+G258+G231+G207+G180+G154+G127+G100+G75+G49+G22)/12</f>
        <v>821.52083333333337</v>
      </c>
      <c r="H329" s="162">
        <v>705</v>
      </c>
      <c r="I329" s="164">
        <v>0.3</v>
      </c>
      <c r="J329" s="172"/>
      <c r="K329" s="172"/>
      <c r="L329" s="172"/>
      <c r="M329" s="172"/>
      <c r="N329" s="172"/>
      <c r="O329" s="172"/>
    </row>
    <row r="330" spans="1:15">
      <c r="A330" s="169"/>
      <c r="B330" s="71" t="s">
        <v>252</v>
      </c>
      <c r="C330" s="146">
        <f>(C319+C293+C263+C237+C212+C185+C159+C132+C104+C80+C53+C27)/12</f>
        <v>404.75</v>
      </c>
      <c r="D330" s="146">
        <f>(D319+D293+D263+D237+D212+D185+D159+D132+D104+D80+D53+D27)/12</f>
        <v>18.272499999999997</v>
      </c>
      <c r="E330" s="146">
        <f>(E319+E293+E263+E237+E212+E185+E159+E132+E104+E80+E53+E27)/12</f>
        <v>19.951666666666664</v>
      </c>
      <c r="F330" s="146">
        <f>(F319+F293+F263+F237+F212+F185+F159+F132+F104+F80+F53+F27)/12</f>
        <v>65.387500000000003</v>
      </c>
      <c r="G330" s="146">
        <f>(G319+G293+G263+G237+G212+G185+G159+G132+G104+G80+G53+G27)/12</f>
        <v>517.75666666666666</v>
      </c>
      <c r="H330" s="163">
        <v>470</v>
      </c>
      <c r="I330" s="165">
        <v>0.2</v>
      </c>
      <c r="J330" s="177"/>
      <c r="K330" s="177"/>
      <c r="L330" s="177"/>
      <c r="M330" s="177"/>
      <c r="N330" s="177"/>
      <c r="O330" s="177"/>
    </row>
  </sheetData>
  <autoFilter ref="A2:O320">
    <filterColumn colId="1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2">
    <mergeCell ref="A296:A297"/>
    <mergeCell ref="B296:B297"/>
    <mergeCell ref="C296:C297"/>
    <mergeCell ref="D296:F296"/>
    <mergeCell ref="I296:O296"/>
    <mergeCell ref="A266:A267"/>
    <mergeCell ref="B266:B267"/>
    <mergeCell ref="C266:C267"/>
    <mergeCell ref="D266:F266"/>
    <mergeCell ref="I266:O266"/>
    <mergeCell ref="A240:A241"/>
    <mergeCell ref="B240:B241"/>
    <mergeCell ref="C240:C241"/>
    <mergeCell ref="D240:F240"/>
    <mergeCell ref="I240:O240"/>
    <mergeCell ref="C188:C189"/>
    <mergeCell ref="D188:F188"/>
    <mergeCell ref="I188:O188"/>
    <mergeCell ref="A215:A216"/>
    <mergeCell ref="B215:B216"/>
    <mergeCell ref="C215:C216"/>
    <mergeCell ref="D215:F215"/>
    <mergeCell ref="I215:O215"/>
    <mergeCell ref="A107:A108"/>
    <mergeCell ref="B107:B108"/>
    <mergeCell ref="C107:C108"/>
    <mergeCell ref="D107:F107"/>
    <mergeCell ref="I107:O107"/>
    <mergeCell ref="A265:O265"/>
    <mergeCell ref="A295:O295"/>
    <mergeCell ref="A30:A31"/>
    <mergeCell ref="B30:B31"/>
    <mergeCell ref="C30:C31"/>
    <mergeCell ref="D30:F30"/>
    <mergeCell ref="I30:O30"/>
    <mergeCell ref="A56:A57"/>
    <mergeCell ref="B56:B57"/>
    <mergeCell ref="C56:C57"/>
    <mergeCell ref="D56:F56"/>
    <mergeCell ref="I56:O56"/>
    <mergeCell ref="A83:A84"/>
    <mergeCell ref="B83:B84"/>
    <mergeCell ref="C83:C84"/>
    <mergeCell ref="A134:O134"/>
    <mergeCell ref="A161:O161"/>
    <mergeCell ref="A187:O187"/>
    <mergeCell ref="A214:O214"/>
    <mergeCell ref="A239:O239"/>
    <mergeCell ref="A135:A136"/>
    <mergeCell ref="B135:B136"/>
    <mergeCell ref="C135:C136"/>
    <mergeCell ref="D135:F135"/>
    <mergeCell ref="I135:O135"/>
    <mergeCell ref="A162:A163"/>
    <mergeCell ref="B162:B163"/>
    <mergeCell ref="C162:C163"/>
    <mergeCell ref="D162:F162"/>
    <mergeCell ref="I162:O162"/>
    <mergeCell ref="A188:A189"/>
    <mergeCell ref="B188:B189"/>
    <mergeCell ref="A1:O1"/>
    <mergeCell ref="A29:O29"/>
    <mergeCell ref="A55:O55"/>
    <mergeCell ref="A82:O82"/>
    <mergeCell ref="A106:O106"/>
    <mergeCell ref="D83:F83"/>
    <mergeCell ref="I83:O83"/>
    <mergeCell ref="A2:A3"/>
    <mergeCell ref="B2:B3"/>
    <mergeCell ref="C2:C3"/>
    <mergeCell ref="D2:F2"/>
    <mergeCell ref="I2:O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fitToHeight="12" orientation="landscape" r:id="rId1"/>
  <headerFooter alignWithMargins="0"/>
  <rowBreaks count="11" manualBreakCount="11">
    <brk id="28" max="14" man="1"/>
    <brk id="54" max="14" man="1"/>
    <brk id="81" max="14" man="1"/>
    <brk id="105" max="14" man="1"/>
    <brk id="133" max="14" man="1"/>
    <brk id="160" max="14" man="1"/>
    <brk id="186" max="14" man="1"/>
    <brk id="213" max="14" man="1"/>
    <brk id="238" max="14" man="1"/>
    <brk id="264" max="14" man="1"/>
    <brk id="29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0"/>
  <sheetViews>
    <sheetView view="pageBreakPreview" zoomScaleSheetLayoutView="100" workbookViewId="0">
      <pane xSplit="14" ySplit="3" topLeftCell="O121" activePane="bottomRight" state="frozen"/>
      <selection pane="topRight" activeCell="O1" sqref="O1"/>
      <selection pane="bottomLeft" activeCell="A4" sqref="A4"/>
      <selection pane="bottomRight" activeCell="G263" sqref="G263"/>
    </sheetView>
  </sheetViews>
  <sheetFormatPr defaultColWidth="9.140625" defaultRowHeight="15.75"/>
  <cols>
    <col min="1" max="1" width="12.7109375" style="112" bestFit="1" customWidth="1"/>
    <col min="2" max="2" width="29.28515625" style="112" customWidth="1"/>
    <col min="3" max="3" width="9.7109375" style="134" customWidth="1"/>
    <col min="4" max="6" width="7.7109375" style="154" bestFit="1" customWidth="1"/>
    <col min="7" max="7" width="12.42578125" style="154" bestFit="1" customWidth="1"/>
    <col min="8" max="8" width="7.7109375" style="154" bestFit="1" customWidth="1"/>
    <col min="9" max="9" width="7.85546875" style="154" bestFit="1" customWidth="1"/>
    <col min="10" max="10" width="7.7109375" style="154" bestFit="1" customWidth="1"/>
    <col min="11" max="11" width="5.5703125" style="154" bestFit="1" customWidth="1"/>
    <col min="12" max="13" width="8.85546875" style="154" bestFit="1" customWidth="1"/>
    <col min="14" max="14" width="7.7109375" style="154" bestFit="1" customWidth="1"/>
    <col min="15" max="15" width="6.7109375" style="154" bestFit="1" customWidth="1"/>
    <col min="16" max="16384" width="9.140625" style="112"/>
  </cols>
  <sheetData>
    <row r="1" spans="1:15" s="107" customFormat="1">
      <c r="A1" s="180" t="s">
        <v>229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107" customFormat="1" ht="15" customHeight="1">
      <c r="A2" s="189" t="s">
        <v>70</v>
      </c>
      <c r="B2" s="191" t="s">
        <v>71</v>
      </c>
      <c r="C2" s="189" t="s">
        <v>62</v>
      </c>
      <c r="D2" s="193" t="s">
        <v>72</v>
      </c>
      <c r="E2" s="194"/>
      <c r="F2" s="195"/>
      <c r="G2" s="109" t="s">
        <v>73</v>
      </c>
      <c r="H2" s="109"/>
      <c r="I2" s="193" t="s">
        <v>219</v>
      </c>
      <c r="J2" s="194"/>
      <c r="K2" s="194"/>
      <c r="L2" s="194"/>
      <c r="M2" s="194"/>
      <c r="N2" s="194"/>
      <c r="O2" s="195"/>
    </row>
    <row r="3" spans="1:15" s="107" customFormat="1" ht="15" customHeight="1">
      <c r="A3" s="190"/>
      <c r="B3" s="192"/>
      <c r="C3" s="190"/>
      <c r="D3" s="109" t="s">
        <v>16</v>
      </c>
      <c r="E3" s="109" t="s">
        <v>17</v>
      </c>
      <c r="F3" s="109" t="s">
        <v>18</v>
      </c>
      <c r="G3" s="109" t="s">
        <v>74</v>
      </c>
      <c r="H3" s="109" t="s">
        <v>75</v>
      </c>
      <c r="I3" s="109" t="s">
        <v>20</v>
      </c>
      <c r="J3" s="109" t="s">
        <v>21</v>
      </c>
      <c r="K3" s="109" t="s">
        <v>76</v>
      </c>
      <c r="L3" s="109" t="s">
        <v>77</v>
      </c>
      <c r="M3" s="109" t="s">
        <v>23</v>
      </c>
      <c r="N3" s="109" t="s">
        <v>24</v>
      </c>
      <c r="O3" s="109" t="s">
        <v>25</v>
      </c>
    </row>
    <row r="4" spans="1:15" s="107" customFormat="1">
      <c r="A4" s="28"/>
      <c r="B4" s="28" t="s">
        <v>78</v>
      </c>
      <c r="C4" s="28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>
      <c r="A5" s="117">
        <v>132</v>
      </c>
      <c r="B5" s="133" t="s">
        <v>180</v>
      </c>
      <c r="C5" s="119">
        <v>250</v>
      </c>
      <c r="D5" s="135">
        <v>22.38</v>
      </c>
      <c r="E5" s="135">
        <v>34.69</v>
      </c>
      <c r="F5" s="135">
        <v>5.85</v>
      </c>
      <c r="G5" s="135">
        <v>425.15</v>
      </c>
      <c r="H5" s="135">
        <v>0</v>
      </c>
      <c r="I5" s="135">
        <v>1.1499999999999999</v>
      </c>
      <c r="J5" s="135">
        <v>0</v>
      </c>
      <c r="K5" s="135">
        <v>0</v>
      </c>
      <c r="L5" s="135">
        <v>330.77</v>
      </c>
      <c r="M5" s="135">
        <v>0</v>
      </c>
      <c r="N5" s="135">
        <v>28.27</v>
      </c>
      <c r="O5" s="135">
        <v>9.6199999999999992</v>
      </c>
    </row>
    <row r="6" spans="1:15">
      <c r="A6" s="117" t="s">
        <v>224</v>
      </c>
      <c r="B6" s="133" t="s">
        <v>163</v>
      </c>
      <c r="C6" s="119">
        <v>30</v>
      </c>
      <c r="D6" s="135">
        <v>6.9</v>
      </c>
      <c r="E6" s="135">
        <v>8.8800000000000008</v>
      </c>
      <c r="F6" s="135">
        <v>0</v>
      </c>
      <c r="G6" s="135">
        <v>109.1</v>
      </c>
      <c r="H6" s="135">
        <v>0</v>
      </c>
      <c r="I6" s="135">
        <v>0.38</v>
      </c>
      <c r="J6" s="135">
        <v>104</v>
      </c>
      <c r="K6" s="135">
        <v>0</v>
      </c>
      <c r="L6" s="135">
        <v>499</v>
      </c>
      <c r="M6" s="135">
        <v>30</v>
      </c>
      <c r="N6" s="135">
        <v>28.02</v>
      </c>
      <c r="O6" s="135">
        <v>0.38</v>
      </c>
    </row>
    <row r="7" spans="1:15" s="107" customFormat="1">
      <c r="A7" s="158">
        <v>3</v>
      </c>
      <c r="B7" s="131" t="s">
        <v>154</v>
      </c>
      <c r="C7" s="130">
        <v>200</v>
      </c>
      <c r="D7" s="149">
        <v>4.0999999999999996</v>
      </c>
      <c r="E7" s="149">
        <v>4.2</v>
      </c>
      <c r="F7" s="149">
        <v>15.8</v>
      </c>
      <c r="G7" s="149">
        <v>116.8</v>
      </c>
      <c r="H7" s="149">
        <v>0.03</v>
      </c>
      <c r="I7" s="149">
        <v>1.6</v>
      </c>
      <c r="J7" s="149">
        <v>0.06</v>
      </c>
      <c r="K7" s="149">
        <v>0.3</v>
      </c>
      <c r="L7" s="149">
        <v>193.44</v>
      </c>
      <c r="M7" s="149">
        <v>180</v>
      </c>
      <c r="N7" s="149">
        <v>28</v>
      </c>
      <c r="O7" s="149">
        <v>1.1000000000000001</v>
      </c>
    </row>
    <row r="8" spans="1:15">
      <c r="A8" s="117" t="s">
        <v>221</v>
      </c>
      <c r="B8" s="133" t="s">
        <v>164</v>
      </c>
      <c r="C8" s="119">
        <v>200</v>
      </c>
      <c r="D8" s="135">
        <v>5.6</v>
      </c>
      <c r="E8" s="135">
        <v>6.38</v>
      </c>
      <c r="F8" s="135">
        <v>8.18</v>
      </c>
      <c r="G8" s="135">
        <v>112.24</v>
      </c>
      <c r="H8" s="135">
        <v>0.08</v>
      </c>
      <c r="I8" s="135">
        <v>1.4</v>
      </c>
      <c r="J8" s="135">
        <v>40</v>
      </c>
      <c r="K8" s="135">
        <v>0</v>
      </c>
      <c r="L8" s="135">
        <v>240</v>
      </c>
      <c r="M8" s="135">
        <v>180</v>
      </c>
      <c r="N8" s="135">
        <v>28</v>
      </c>
      <c r="O8" s="135">
        <v>0.2</v>
      </c>
    </row>
    <row r="9" spans="1:15">
      <c r="A9" s="117" t="s">
        <v>54</v>
      </c>
      <c r="B9" s="133" t="s">
        <v>83</v>
      </c>
      <c r="C9" s="119">
        <v>40</v>
      </c>
      <c r="D9" s="135">
        <v>4.3</v>
      </c>
      <c r="E9" s="135">
        <v>1.8</v>
      </c>
      <c r="F9" s="135">
        <v>17.399999999999999</v>
      </c>
      <c r="G9" s="135">
        <v>109.6</v>
      </c>
      <c r="H9" s="135">
        <v>0.16400000000000001</v>
      </c>
      <c r="I9" s="135">
        <v>0.08</v>
      </c>
      <c r="J9" s="135">
        <v>0</v>
      </c>
      <c r="K9" s="135">
        <v>7.5999999999999998E-2</v>
      </c>
      <c r="L9" s="135">
        <v>50</v>
      </c>
      <c r="M9" s="135">
        <v>51.6</v>
      </c>
      <c r="N9" s="135">
        <v>16.399999999999999</v>
      </c>
      <c r="O9" s="135">
        <v>1.44</v>
      </c>
    </row>
    <row r="10" spans="1:15">
      <c r="A10" s="117" t="s">
        <v>54</v>
      </c>
      <c r="B10" s="133" t="s">
        <v>80</v>
      </c>
      <c r="C10" s="119">
        <v>25</v>
      </c>
      <c r="D10" s="135">
        <v>1.9</v>
      </c>
      <c r="E10" s="135">
        <v>0.4</v>
      </c>
      <c r="F10" s="135">
        <v>9.4</v>
      </c>
      <c r="G10" s="135">
        <v>50.2</v>
      </c>
      <c r="H10" s="135">
        <v>0.05</v>
      </c>
      <c r="I10" s="135">
        <v>0</v>
      </c>
      <c r="J10" s="135">
        <v>0</v>
      </c>
      <c r="K10" s="135">
        <v>0.57499999999999996</v>
      </c>
      <c r="L10" s="135">
        <v>8.25</v>
      </c>
      <c r="M10" s="135">
        <v>48.5</v>
      </c>
      <c r="N10" s="135">
        <v>14.25</v>
      </c>
      <c r="O10" s="135">
        <v>1.125</v>
      </c>
    </row>
    <row r="11" spans="1:15">
      <c r="A11" s="28"/>
      <c r="B11" s="28" t="s">
        <v>81</v>
      </c>
      <c r="C11" s="138">
        <v>745</v>
      </c>
      <c r="D11" s="142">
        <f>SUM(D5:D10)</f>
        <v>45.18</v>
      </c>
      <c r="E11" s="142">
        <f t="shared" ref="E11:O11" si="0">SUM(E5:E10)</f>
        <v>56.35</v>
      </c>
      <c r="F11" s="142">
        <f t="shared" si="0"/>
        <v>56.629999999999995</v>
      </c>
      <c r="G11" s="142">
        <f t="shared" si="0"/>
        <v>923.09</v>
      </c>
      <c r="H11" s="142">
        <f t="shared" si="0"/>
        <v>0.32400000000000001</v>
      </c>
      <c r="I11" s="142">
        <f t="shared" si="0"/>
        <v>4.6099999999999994</v>
      </c>
      <c r="J11" s="142">
        <f t="shared" si="0"/>
        <v>144.06</v>
      </c>
      <c r="K11" s="142">
        <f t="shared" si="0"/>
        <v>0.95099999999999996</v>
      </c>
      <c r="L11" s="142">
        <f t="shared" si="0"/>
        <v>1321.46</v>
      </c>
      <c r="M11" s="142">
        <f t="shared" si="0"/>
        <v>490.1</v>
      </c>
      <c r="N11" s="142">
        <f t="shared" si="0"/>
        <v>142.94</v>
      </c>
      <c r="O11" s="142">
        <f t="shared" si="0"/>
        <v>13.864999999999998</v>
      </c>
    </row>
    <row r="12" spans="1:15" s="107" customFormat="1">
      <c r="A12" s="110"/>
      <c r="B12" s="28" t="s">
        <v>82</v>
      </c>
      <c r="C12" s="116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s="161" customFormat="1" ht="31.5">
      <c r="A13" s="117">
        <v>71</v>
      </c>
      <c r="B13" s="133" t="s">
        <v>260</v>
      </c>
      <c r="C13" s="119">
        <v>60</v>
      </c>
      <c r="D13" s="135">
        <v>0.7</v>
      </c>
      <c r="E13" s="135">
        <v>0.1</v>
      </c>
      <c r="F13" s="135">
        <v>3.1</v>
      </c>
      <c r="G13" s="135">
        <v>14.4</v>
      </c>
      <c r="H13" s="135">
        <v>3.5999999999999997E-2</v>
      </c>
      <c r="I13" s="135">
        <v>15</v>
      </c>
      <c r="J13" s="135">
        <v>25.2</v>
      </c>
      <c r="K13" s="135">
        <v>0.32400000000000001</v>
      </c>
      <c r="L13" s="135">
        <v>6</v>
      </c>
      <c r="M13" s="135">
        <v>14.4</v>
      </c>
      <c r="N13" s="135">
        <v>6.6</v>
      </c>
      <c r="O13" s="135">
        <v>0.54</v>
      </c>
    </row>
    <row r="14" spans="1:15" s="161" customFormat="1" ht="31.5">
      <c r="A14" s="117">
        <v>70</v>
      </c>
      <c r="B14" s="133" t="s">
        <v>261</v>
      </c>
      <c r="C14" s="119">
        <v>60</v>
      </c>
      <c r="D14" s="135">
        <v>0.504</v>
      </c>
      <c r="E14" s="135">
        <v>7.1999999999999995E-2</v>
      </c>
      <c r="F14" s="135">
        <v>1.3679999999999999</v>
      </c>
      <c r="G14" s="135">
        <v>11.52</v>
      </c>
      <c r="H14" s="135">
        <v>0</v>
      </c>
      <c r="I14" s="135">
        <v>0</v>
      </c>
      <c r="J14" s="135">
        <v>0</v>
      </c>
      <c r="K14" s="135">
        <v>0</v>
      </c>
      <c r="L14" s="135">
        <v>24.479999999999997</v>
      </c>
      <c r="M14" s="135">
        <v>0</v>
      </c>
      <c r="N14" s="135">
        <v>0</v>
      </c>
      <c r="O14" s="135">
        <v>0.36</v>
      </c>
    </row>
    <row r="15" spans="1:15" s="107" customFormat="1" ht="31.5">
      <c r="A15" s="117">
        <v>142</v>
      </c>
      <c r="B15" s="136" t="s">
        <v>193</v>
      </c>
      <c r="C15" s="119">
        <v>250</v>
      </c>
      <c r="D15" s="135">
        <v>7.11</v>
      </c>
      <c r="E15" s="135">
        <v>20.55</v>
      </c>
      <c r="F15" s="135">
        <v>44.97</v>
      </c>
      <c r="G15" s="135">
        <v>406.27</v>
      </c>
      <c r="H15" s="135">
        <v>0.18</v>
      </c>
      <c r="I15" s="135">
        <v>53.55</v>
      </c>
      <c r="J15" s="135">
        <v>0</v>
      </c>
      <c r="K15" s="135">
        <v>0</v>
      </c>
      <c r="L15" s="135">
        <v>119.09</v>
      </c>
      <c r="M15" s="135">
        <v>0</v>
      </c>
      <c r="N15" s="135">
        <v>0</v>
      </c>
      <c r="O15" s="135">
        <v>4.04</v>
      </c>
    </row>
    <row r="16" spans="1:15" s="107" customFormat="1">
      <c r="A16" s="117">
        <v>465</v>
      </c>
      <c r="B16" s="133" t="s">
        <v>157</v>
      </c>
      <c r="C16" s="119">
        <v>200</v>
      </c>
      <c r="D16" s="135">
        <v>7.91</v>
      </c>
      <c r="E16" s="135">
        <v>0.8</v>
      </c>
      <c r="F16" s="135">
        <v>41.6</v>
      </c>
      <c r="G16" s="135">
        <v>204.13</v>
      </c>
      <c r="H16" s="135">
        <v>0</v>
      </c>
      <c r="I16" s="135">
        <v>0</v>
      </c>
      <c r="J16" s="135">
        <v>0</v>
      </c>
      <c r="K16" s="135">
        <v>0</v>
      </c>
      <c r="L16" s="135">
        <v>13.87</v>
      </c>
      <c r="M16" s="135">
        <v>0</v>
      </c>
      <c r="N16" s="135">
        <v>12.49</v>
      </c>
      <c r="O16" s="135">
        <v>1.24</v>
      </c>
    </row>
    <row r="17" spans="1:15" s="107" customFormat="1" ht="31.5">
      <c r="A17" s="117">
        <v>413</v>
      </c>
      <c r="B17" s="118" t="s">
        <v>268</v>
      </c>
      <c r="C17" s="119">
        <v>120</v>
      </c>
      <c r="D17" s="135">
        <v>2.99</v>
      </c>
      <c r="E17" s="135">
        <v>11.54</v>
      </c>
      <c r="F17" s="135">
        <v>5.07</v>
      </c>
      <c r="G17" s="135">
        <v>127</v>
      </c>
      <c r="H17" s="135">
        <v>0</v>
      </c>
      <c r="I17" s="135">
        <v>3.5</v>
      </c>
      <c r="J17" s="135">
        <v>0</v>
      </c>
      <c r="K17" s="135">
        <v>0</v>
      </c>
      <c r="L17" s="135">
        <v>19.98</v>
      </c>
      <c r="M17" s="135">
        <v>0</v>
      </c>
      <c r="N17" s="135">
        <v>5.34</v>
      </c>
      <c r="O17" s="135">
        <v>1.1000000000000001</v>
      </c>
    </row>
    <row r="18" spans="1:15" s="107" customFormat="1">
      <c r="A18" s="117">
        <v>591</v>
      </c>
      <c r="B18" s="106" t="s">
        <v>226</v>
      </c>
      <c r="C18" s="111">
        <v>200</v>
      </c>
      <c r="D18" s="115">
        <v>0</v>
      </c>
      <c r="E18" s="115">
        <v>0</v>
      </c>
      <c r="F18" s="115">
        <v>33.93</v>
      </c>
      <c r="G18" s="115">
        <v>129</v>
      </c>
      <c r="H18" s="115">
        <v>0</v>
      </c>
      <c r="I18" s="115">
        <v>0</v>
      </c>
      <c r="J18" s="115">
        <v>0</v>
      </c>
      <c r="K18" s="115">
        <v>0</v>
      </c>
      <c r="L18" s="115">
        <v>0.68</v>
      </c>
      <c r="M18" s="115">
        <v>0</v>
      </c>
      <c r="N18" s="115">
        <v>0</v>
      </c>
      <c r="O18" s="115">
        <v>0.1</v>
      </c>
    </row>
    <row r="19" spans="1:15" s="107" customFormat="1">
      <c r="A19" s="117" t="s">
        <v>54</v>
      </c>
      <c r="B19" s="133" t="s">
        <v>83</v>
      </c>
      <c r="C19" s="119">
        <v>60</v>
      </c>
      <c r="D19" s="135">
        <v>6.4</v>
      </c>
      <c r="E19" s="135">
        <v>2.7</v>
      </c>
      <c r="F19" s="135">
        <v>26.1</v>
      </c>
      <c r="G19" s="135">
        <v>164.4</v>
      </c>
      <c r="H19" s="135">
        <v>0.247</v>
      </c>
      <c r="I19" s="135">
        <v>0.12</v>
      </c>
      <c r="J19" s="135">
        <v>0</v>
      </c>
      <c r="K19" s="135">
        <v>0.114</v>
      </c>
      <c r="L19" s="135">
        <v>75</v>
      </c>
      <c r="M19" s="135">
        <v>77.400000000000006</v>
      </c>
      <c r="N19" s="135">
        <v>24.6</v>
      </c>
      <c r="O19" s="135">
        <v>2.16</v>
      </c>
    </row>
    <row r="20" spans="1:15" s="107" customFormat="1">
      <c r="A20" s="117" t="s">
        <v>56</v>
      </c>
      <c r="B20" s="133" t="s">
        <v>84</v>
      </c>
      <c r="C20" s="119">
        <v>30</v>
      </c>
      <c r="D20" s="135">
        <v>2.2999999999999998</v>
      </c>
      <c r="E20" s="135">
        <v>0.4</v>
      </c>
      <c r="F20" s="135">
        <v>11.3</v>
      </c>
      <c r="G20" s="135">
        <v>60.3</v>
      </c>
      <c r="H20" s="135">
        <v>0.06</v>
      </c>
      <c r="I20" s="135">
        <v>0</v>
      </c>
      <c r="J20" s="135">
        <v>0</v>
      </c>
      <c r="K20" s="135">
        <v>0.69</v>
      </c>
      <c r="L20" s="135">
        <v>9.9</v>
      </c>
      <c r="M20" s="135">
        <v>58.2</v>
      </c>
      <c r="N20" s="135">
        <v>17.100000000000001</v>
      </c>
      <c r="O20" s="135">
        <v>1.35</v>
      </c>
    </row>
    <row r="21" spans="1:15" s="107" customFormat="1">
      <c r="A21" s="110" t="s">
        <v>54</v>
      </c>
      <c r="B21" s="106" t="s">
        <v>148</v>
      </c>
      <c r="C21" s="111">
        <v>200</v>
      </c>
      <c r="D21" s="115">
        <v>1.8</v>
      </c>
      <c r="E21" s="115">
        <v>0.4</v>
      </c>
      <c r="F21" s="115">
        <v>16.2</v>
      </c>
      <c r="G21" s="115">
        <v>86</v>
      </c>
      <c r="H21" s="115">
        <v>0.08</v>
      </c>
      <c r="I21" s="115">
        <v>120</v>
      </c>
      <c r="J21" s="115">
        <v>16</v>
      </c>
      <c r="K21" s="115">
        <v>0.4</v>
      </c>
      <c r="L21" s="115">
        <v>68</v>
      </c>
      <c r="M21" s="115">
        <v>46</v>
      </c>
      <c r="N21" s="115">
        <v>26</v>
      </c>
      <c r="O21" s="115">
        <v>0.6</v>
      </c>
    </row>
    <row r="22" spans="1:15" s="107" customFormat="1">
      <c r="A22" s="110"/>
      <c r="B22" s="28" t="s">
        <v>85</v>
      </c>
      <c r="C22" s="138">
        <v>1120</v>
      </c>
      <c r="D22" s="142">
        <f>SUM(D14:D21)</f>
        <v>29.014000000000003</v>
      </c>
      <c r="E22" s="142">
        <f t="shared" ref="E22:O22" si="1">SUM(E14:E21)</f>
        <v>36.462000000000003</v>
      </c>
      <c r="F22" s="142">
        <f t="shared" si="1"/>
        <v>180.53800000000001</v>
      </c>
      <c r="G22" s="142">
        <f t="shared" si="1"/>
        <v>1188.6199999999999</v>
      </c>
      <c r="H22" s="142">
        <f t="shared" si="1"/>
        <v>0.56699999999999995</v>
      </c>
      <c r="I22" s="142">
        <f t="shared" si="1"/>
        <v>177.17</v>
      </c>
      <c r="J22" s="142">
        <f t="shared" si="1"/>
        <v>16</v>
      </c>
      <c r="K22" s="142">
        <f t="shared" si="1"/>
        <v>1.204</v>
      </c>
      <c r="L22" s="142">
        <f t="shared" si="1"/>
        <v>331</v>
      </c>
      <c r="M22" s="142">
        <f t="shared" si="1"/>
        <v>181.60000000000002</v>
      </c>
      <c r="N22" s="142">
        <f t="shared" si="1"/>
        <v>85.53</v>
      </c>
      <c r="O22" s="142">
        <f t="shared" si="1"/>
        <v>10.95</v>
      </c>
    </row>
    <row r="23" spans="1:15" s="107" customFormat="1">
      <c r="A23" s="110"/>
      <c r="B23" s="28" t="s">
        <v>146</v>
      </c>
      <c r="C23" s="120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5" s="107" customFormat="1">
      <c r="A24" s="117">
        <v>588</v>
      </c>
      <c r="B24" s="106" t="s">
        <v>158</v>
      </c>
      <c r="C24" s="111">
        <v>200</v>
      </c>
      <c r="D24" s="115">
        <v>0.56000000000000005</v>
      </c>
      <c r="E24" s="115">
        <v>0</v>
      </c>
      <c r="F24" s="115">
        <v>27.89</v>
      </c>
      <c r="G24" s="115">
        <v>113.79</v>
      </c>
      <c r="H24" s="115">
        <v>0.03</v>
      </c>
      <c r="I24" s="115">
        <v>5.4</v>
      </c>
      <c r="J24" s="115">
        <v>0</v>
      </c>
      <c r="K24" s="115">
        <v>0</v>
      </c>
      <c r="L24" s="115">
        <v>12</v>
      </c>
      <c r="M24" s="115">
        <v>18.190000000000001</v>
      </c>
      <c r="N24" s="115">
        <v>4</v>
      </c>
      <c r="O24" s="115">
        <v>0.8</v>
      </c>
    </row>
    <row r="25" spans="1:15" s="107" customFormat="1" ht="31.5">
      <c r="A25" s="110" t="s">
        <v>264</v>
      </c>
      <c r="B25" s="133" t="s">
        <v>243</v>
      </c>
      <c r="C25" s="111">
        <v>200</v>
      </c>
      <c r="D25" s="115">
        <v>10.3</v>
      </c>
      <c r="E25" s="115">
        <v>9.3000000000000007</v>
      </c>
      <c r="F25" s="115">
        <v>40.799999999999997</v>
      </c>
      <c r="G25" s="115">
        <v>288.39999999999998</v>
      </c>
      <c r="H25" s="115">
        <v>2.5999999999999999E-2</v>
      </c>
      <c r="I25" s="115">
        <v>0.13</v>
      </c>
      <c r="J25" s="115">
        <v>22.6</v>
      </c>
      <c r="K25" s="115">
        <v>0.16</v>
      </c>
      <c r="L25" s="115">
        <v>278.60000000000002</v>
      </c>
      <c r="M25" s="115">
        <v>161</v>
      </c>
      <c r="N25" s="115">
        <v>20</v>
      </c>
      <c r="O25" s="115">
        <v>0.93</v>
      </c>
    </row>
    <row r="26" spans="1:15">
      <c r="A26" s="117" t="s">
        <v>54</v>
      </c>
      <c r="B26" s="133" t="s">
        <v>83</v>
      </c>
      <c r="C26" s="119">
        <v>40</v>
      </c>
      <c r="D26" s="135">
        <v>4.3</v>
      </c>
      <c r="E26" s="135">
        <v>1.8</v>
      </c>
      <c r="F26" s="135">
        <v>17.399999999999999</v>
      </c>
      <c r="G26" s="135">
        <v>109.6</v>
      </c>
      <c r="H26" s="135">
        <v>0.16400000000000001</v>
      </c>
      <c r="I26" s="135">
        <v>0.08</v>
      </c>
      <c r="J26" s="135">
        <v>0</v>
      </c>
      <c r="K26" s="135">
        <v>7.5999999999999998E-2</v>
      </c>
      <c r="L26" s="135">
        <v>50</v>
      </c>
      <c r="M26" s="135">
        <v>51.6</v>
      </c>
      <c r="N26" s="135">
        <v>16.399999999999999</v>
      </c>
      <c r="O26" s="135">
        <v>1.44</v>
      </c>
    </row>
    <row r="27" spans="1:15" s="107" customFormat="1">
      <c r="A27" s="110"/>
      <c r="B27" s="28" t="s">
        <v>149</v>
      </c>
      <c r="C27" s="139">
        <v>440</v>
      </c>
      <c r="D27" s="147">
        <f t="shared" ref="D27:O27" si="2">SUM(D24:D26)</f>
        <v>15.16</v>
      </c>
      <c r="E27" s="147">
        <f t="shared" si="2"/>
        <v>11.100000000000001</v>
      </c>
      <c r="F27" s="147">
        <f t="shared" si="2"/>
        <v>86.09</v>
      </c>
      <c r="G27" s="147">
        <f t="shared" si="2"/>
        <v>511.78999999999996</v>
      </c>
      <c r="H27" s="147">
        <f t="shared" si="2"/>
        <v>0.22</v>
      </c>
      <c r="I27" s="147">
        <f t="shared" si="2"/>
        <v>5.61</v>
      </c>
      <c r="J27" s="147">
        <f t="shared" si="2"/>
        <v>22.6</v>
      </c>
      <c r="K27" s="147">
        <f t="shared" si="2"/>
        <v>0.23599999999999999</v>
      </c>
      <c r="L27" s="147">
        <f t="shared" si="2"/>
        <v>340.6</v>
      </c>
      <c r="M27" s="147">
        <f t="shared" si="2"/>
        <v>230.79</v>
      </c>
      <c r="N27" s="147">
        <f t="shared" si="2"/>
        <v>40.4</v>
      </c>
      <c r="O27" s="147">
        <f t="shared" si="2"/>
        <v>3.17</v>
      </c>
    </row>
    <row r="28" spans="1:15" s="107" customFormat="1">
      <c r="A28" s="110"/>
      <c r="B28" s="121" t="s">
        <v>185</v>
      </c>
      <c r="C28" s="179">
        <f t="shared" ref="C28:O28" si="3">C27+C22+C11</f>
        <v>2305</v>
      </c>
      <c r="D28" s="122">
        <f t="shared" si="3"/>
        <v>89.354000000000013</v>
      </c>
      <c r="E28" s="122">
        <f t="shared" si="3"/>
        <v>103.91200000000001</v>
      </c>
      <c r="F28" s="122">
        <f t="shared" si="3"/>
        <v>323.25800000000004</v>
      </c>
      <c r="G28" s="122">
        <f t="shared" si="3"/>
        <v>2623.5</v>
      </c>
      <c r="H28" s="122">
        <f t="shared" si="3"/>
        <v>1.111</v>
      </c>
      <c r="I28" s="122">
        <f t="shared" si="3"/>
        <v>187.39</v>
      </c>
      <c r="J28" s="122">
        <f t="shared" si="3"/>
        <v>182.66</v>
      </c>
      <c r="K28" s="122">
        <f t="shared" si="3"/>
        <v>2.391</v>
      </c>
      <c r="L28" s="122">
        <f t="shared" si="3"/>
        <v>1993.06</v>
      </c>
      <c r="M28" s="122">
        <f t="shared" si="3"/>
        <v>902.49</v>
      </c>
      <c r="N28" s="122">
        <f t="shared" si="3"/>
        <v>268.87</v>
      </c>
      <c r="O28" s="122">
        <f t="shared" si="3"/>
        <v>27.984999999999999</v>
      </c>
    </row>
    <row r="29" spans="1:15" s="107" customFormat="1">
      <c r="A29" s="183" t="s">
        <v>230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</row>
    <row r="30" spans="1:15" s="107" customFormat="1">
      <c r="A30" s="189" t="s">
        <v>70</v>
      </c>
      <c r="B30" s="191" t="s">
        <v>71</v>
      </c>
      <c r="C30" s="189" t="s">
        <v>62</v>
      </c>
      <c r="D30" s="186" t="s">
        <v>72</v>
      </c>
      <c r="E30" s="187"/>
      <c r="F30" s="188"/>
      <c r="G30" s="140" t="s">
        <v>73</v>
      </c>
      <c r="H30" s="140"/>
      <c r="I30" s="186" t="s">
        <v>219</v>
      </c>
      <c r="J30" s="187"/>
      <c r="K30" s="187"/>
      <c r="L30" s="187"/>
      <c r="M30" s="187"/>
      <c r="N30" s="187"/>
      <c r="O30" s="188"/>
    </row>
    <row r="31" spans="1:15" s="107" customFormat="1">
      <c r="A31" s="190"/>
      <c r="B31" s="192"/>
      <c r="C31" s="190"/>
      <c r="D31" s="140" t="s">
        <v>16</v>
      </c>
      <c r="E31" s="140" t="s">
        <v>17</v>
      </c>
      <c r="F31" s="140" t="s">
        <v>18</v>
      </c>
      <c r="G31" s="140" t="s">
        <v>74</v>
      </c>
      <c r="H31" s="140" t="s">
        <v>75</v>
      </c>
      <c r="I31" s="140" t="s">
        <v>20</v>
      </c>
      <c r="J31" s="140" t="s">
        <v>21</v>
      </c>
      <c r="K31" s="140" t="s">
        <v>76</v>
      </c>
      <c r="L31" s="140" t="s">
        <v>77</v>
      </c>
      <c r="M31" s="140" t="s">
        <v>23</v>
      </c>
      <c r="N31" s="140" t="s">
        <v>24</v>
      </c>
      <c r="O31" s="140" t="s">
        <v>25</v>
      </c>
    </row>
    <row r="32" spans="1:15" s="107" customFormat="1">
      <c r="A32" s="106"/>
      <c r="B32" s="28" t="s">
        <v>78</v>
      </c>
      <c r="C32" s="31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s="107" customFormat="1" ht="47.25">
      <c r="A33" s="117" t="s">
        <v>197</v>
      </c>
      <c r="B33" s="133" t="s">
        <v>195</v>
      </c>
      <c r="C33" s="119" t="s">
        <v>125</v>
      </c>
      <c r="D33" s="135">
        <v>10</v>
      </c>
      <c r="E33" s="135">
        <v>19</v>
      </c>
      <c r="F33" s="135">
        <v>55</v>
      </c>
      <c r="G33" s="135">
        <v>390</v>
      </c>
      <c r="H33" s="135">
        <v>0</v>
      </c>
      <c r="I33" s="135">
        <v>0</v>
      </c>
      <c r="J33" s="135">
        <v>0</v>
      </c>
      <c r="K33" s="135">
        <v>0</v>
      </c>
      <c r="L33" s="135">
        <v>302.2</v>
      </c>
      <c r="M33" s="135">
        <v>0</v>
      </c>
      <c r="N33" s="135">
        <v>56.35</v>
      </c>
      <c r="O33" s="135">
        <v>0.64</v>
      </c>
    </row>
    <row r="34" spans="1:15" s="107" customFormat="1">
      <c r="A34" s="117">
        <v>14</v>
      </c>
      <c r="B34" s="133" t="s">
        <v>159</v>
      </c>
      <c r="C34" s="119">
        <v>15</v>
      </c>
      <c r="D34" s="135">
        <v>0.15</v>
      </c>
      <c r="E34" s="135">
        <v>10.8</v>
      </c>
      <c r="F34" s="135">
        <v>0.15</v>
      </c>
      <c r="G34" s="135">
        <v>85.5</v>
      </c>
      <c r="H34" s="135">
        <v>0</v>
      </c>
      <c r="I34" s="135">
        <v>0</v>
      </c>
      <c r="J34" s="135">
        <v>0</v>
      </c>
      <c r="K34" s="135">
        <v>0</v>
      </c>
      <c r="L34" s="135">
        <v>1.8</v>
      </c>
      <c r="M34" s="135">
        <v>0</v>
      </c>
      <c r="N34" s="135">
        <v>0.06</v>
      </c>
      <c r="O34" s="135">
        <v>0.03</v>
      </c>
    </row>
    <row r="35" spans="1:15" s="107" customFormat="1">
      <c r="A35" s="117">
        <v>642</v>
      </c>
      <c r="B35" s="133" t="s">
        <v>160</v>
      </c>
      <c r="C35" s="111">
        <v>200</v>
      </c>
      <c r="D35" s="115">
        <v>4.5</v>
      </c>
      <c r="E35" s="115">
        <v>6.7</v>
      </c>
      <c r="F35" s="115">
        <v>16.3</v>
      </c>
      <c r="G35" s="115">
        <v>142.5</v>
      </c>
      <c r="H35" s="115">
        <v>0.02</v>
      </c>
      <c r="I35" s="115">
        <v>1.5</v>
      </c>
      <c r="J35" s="115">
        <v>0.03</v>
      </c>
      <c r="K35" s="115">
        <v>0.3</v>
      </c>
      <c r="L35" s="115">
        <v>185.5</v>
      </c>
      <c r="M35" s="115">
        <v>125.64</v>
      </c>
      <c r="N35" s="115">
        <v>24.3</v>
      </c>
      <c r="O35" s="115">
        <v>0.51</v>
      </c>
    </row>
    <row r="36" spans="1:15" s="107" customFormat="1">
      <c r="A36" s="117" t="s">
        <v>54</v>
      </c>
      <c r="B36" s="133" t="s">
        <v>83</v>
      </c>
      <c r="C36" s="119">
        <v>40</v>
      </c>
      <c r="D36" s="135">
        <v>4.3</v>
      </c>
      <c r="E36" s="135">
        <v>1.8</v>
      </c>
      <c r="F36" s="135">
        <v>17.399999999999999</v>
      </c>
      <c r="G36" s="135">
        <v>109.6</v>
      </c>
      <c r="H36" s="135">
        <v>0.16400000000000001</v>
      </c>
      <c r="I36" s="135">
        <v>0.08</v>
      </c>
      <c r="J36" s="135">
        <v>0</v>
      </c>
      <c r="K36" s="135">
        <v>7.5999999999999998E-2</v>
      </c>
      <c r="L36" s="135">
        <v>50</v>
      </c>
      <c r="M36" s="135">
        <v>51.6</v>
      </c>
      <c r="N36" s="135">
        <v>16.399999999999999</v>
      </c>
      <c r="O36" s="135">
        <v>1.44</v>
      </c>
    </row>
    <row r="37" spans="1:15" s="107" customFormat="1">
      <c r="A37" s="117" t="s">
        <v>56</v>
      </c>
      <c r="B37" s="133" t="s">
        <v>80</v>
      </c>
      <c r="C37" s="119">
        <v>25</v>
      </c>
      <c r="D37" s="135">
        <v>1.9</v>
      </c>
      <c r="E37" s="135">
        <v>0.4</v>
      </c>
      <c r="F37" s="135">
        <v>9.4</v>
      </c>
      <c r="G37" s="135">
        <v>50.2</v>
      </c>
      <c r="H37" s="135">
        <v>0.05</v>
      </c>
      <c r="I37" s="135">
        <v>0</v>
      </c>
      <c r="J37" s="135">
        <v>0</v>
      </c>
      <c r="K37" s="135">
        <v>0.57499999999999996</v>
      </c>
      <c r="L37" s="135">
        <v>8.25</v>
      </c>
      <c r="M37" s="135">
        <v>48.5</v>
      </c>
      <c r="N37" s="135">
        <v>14.25</v>
      </c>
      <c r="O37" s="135">
        <v>1.125</v>
      </c>
    </row>
    <row r="38" spans="1:15" s="107" customFormat="1">
      <c r="A38" s="117" t="s">
        <v>54</v>
      </c>
      <c r="B38" s="133" t="s">
        <v>161</v>
      </c>
      <c r="C38" s="119">
        <v>200</v>
      </c>
      <c r="D38" s="135">
        <v>3</v>
      </c>
      <c r="E38" s="135">
        <v>1</v>
      </c>
      <c r="F38" s="135">
        <v>42</v>
      </c>
      <c r="G38" s="135">
        <v>192</v>
      </c>
      <c r="H38" s="135">
        <v>0.08</v>
      </c>
      <c r="I38" s="135">
        <v>20</v>
      </c>
      <c r="J38" s="135">
        <v>40</v>
      </c>
      <c r="K38" s="135">
        <v>0.08</v>
      </c>
      <c r="L38" s="135">
        <v>16</v>
      </c>
      <c r="M38" s="135">
        <v>56</v>
      </c>
      <c r="N38" s="135">
        <v>84</v>
      </c>
      <c r="O38" s="135">
        <v>1.2</v>
      </c>
    </row>
    <row r="39" spans="1:15" s="107" customFormat="1">
      <c r="A39" s="110"/>
      <c r="B39" s="28" t="s">
        <v>81</v>
      </c>
      <c r="C39" s="127">
        <v>740</v>
      </c>
      <c r="D39" s="142">
        <f t="shared" ref="D39:O39" si="4">SUM(D33:D38)</f>
        <v>23.849999999999998</v>
      </c>
      <c r="E39" s="142">
        <f t="shared" si="4"/>
        <v>39.699999999999996</v>
      </c>
      <c r="F39" s="142">
        <f t="shared" si="4"/>
        <v>140.25</v>
      </c>
      <c r="G39" s="142">
        <f t="shared" si="4"/>
        <v>969.80000000000007</v>
      </c>
      <c r="H39" s="142">
        <f t="shared" si="4"/>
        <v>0.314</v>
      </c>
      <c r="I39" s="142">
        <f t="shared" si="4"/>
        <v>21.58</v>
      </c>
      <c r="J39" s="142">
        <f t="shared" si="4"/>
        <v>40.03</v>
      </c>
      <c r="K39" s="142">
        <f t="shared" si="4"/>
        <v>1.0309999999999999</v>
      </c>
      <c r="L39" s="142">
        <f t="shared" si="4"/>
        <v>563.75</v>
      </c>
      <c r="M39" s="142">
        <f t="shared" si="4"/>
        <v>281.74</v>
      </c>
      <c r="N39" s="142">
        <f t="shared" si="4"/>
        <v>195.36</v>
      </c>
      <c r="O39" s="142">
        <f t="shared" si="4"/>
        <v>4.9450000000000003</v>
      </c>
    </row>
    <row r="40" spans="1:15" s="107" customFormat="1">
      <c r="A40" s="110"/>
      <c r="B40" s="28" t="s">
        <v>82</v>
      </c>
      <c r="C40" s="123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</row>
    <row r="41" spans="1:15" s="161" customFormat="1" ht="31.5">
      <c r="A41" s="117">
        <v>71</v>
      </c>
      <c r="B41" s="118" t="s">
        <v>263</v>
      </c>
      <c r="C41" s="119">
        <v>60</v>
      </c>
      <c r="D41" s="135">
        <v>0.504</v>
      </c>
      <c r="E41" s="135">
        <v>0.1</v>
      </c>
      <c r="F41" s="135">
        <v>1.5</v>
      </c>
      <c r="G41" s="135">
        <v>8.4</v>
      </c>
      <c r="H41" s="135">
        <v>1.7999999999999999E-2</v>
      </c>
      <c r="I41" s="135">
        <v>6</v>
      </c>
      <c r="J41" s="135">
        <v>6</v>
      </c>
      <c r="K41" s="135">
        <v>0.06</v>
      </c>
      <c r="L41" s="135">
        <v>13.8</v>
      </c>
      <c r="M41" s="135">
        <v>25.2</v>
      </c>
      <c r="N41" s="135">
        <v>8.4</v>
      </c>
      <c r="O41" s="135">
        <v>0.36</v>
      </c>
    </row>
    <row r="42" spans="1:15" s="161" customFormat="1" ht="31.5">
      <c r="A42" s="117">
        <v>70</v>
      </c>
      <c r="B42" s="118" t="s">
        <v>262</v>
      </c>
      <c r="C42" s="119">
        <v>60</v>
      </c>
      <c r="D42" s="135">
        <v>0.504</v>
      </c>
      <c r="E42" s="135">
        <v>7.1999999999999995E-2</v>
      </c>
      <c r="F42" s="135">
        <v>1.3679999999999999</v>
      </c>
      <c r="G42" s="135">
        <v>11.52</v>
      </c>
      <c r="H42" s="135">
        <v>0</v>
      </c>
      <c r="I42" s="135">
        <v>0</v>
      </c>
      <c r="J42" s="135">
        <v>0</v>
      </c>
      <c r="K42" s="135">
        <v>0</v>
      </c>
      <c r="L42" s="135">
        <v>24.479999999999997</v>
      </c>
      <c r="M42" s="135">
        <v>0</v>
      </c>
      <c r="N42" s="135">
        <v>0</v>
      </c>
      <c r="O42" s="135">
        <v>0.36</v>
      </c>
    </row>
    <row r="43" spans="1:15" s="107" customFormat="1">
      <c r="A43" s="117">
        <v>43</v>
      </c>
      <c r="B43" s="133" t="s">
        <v>177</v>
      </c>
      <c r="C43" s="119">
        <v>250</v>
      </c>
      <c r="D43" s="135">
        <v>2.2000000000000002</v>
      </c>
      <c r="E43" s="135">
        <v>1.6</v>
      </c>
      <c r="F43" s="135">
        <v>12.09</v>
      </c>
      <c r="G43" s="135">
        <v>116.7</v>
      </c>
      <c r="H43" s="135">
        <v>0</v>
      </c>
      <c r="I43" s="135">
        <v>8.74</v>
      </c>
      <c r="J43" s="135">
        <v>0</v>
      </c>
      <c r="K43" s="135">
        <v>0</v>
      </c>
      <c r="L43" s="135">
        <v>37.700000000000003</v>
      </c>
      <c r="M43" s="135">
        <v>54</v>
      </c>
      <c r="N43" s="135">
        <v>18</v>
      </c>
      <c r="O43" s="135">
        <v>1.53</v>
      </c>
    </row>
    <row r="44" spans="1:15" ht="47.25">
      <c r="A44" s="117">
        <v>235</v>
      </c>
      <c r="B44" s="133" t="s">
        <v>198</v>
      </c>
      <c r="C44" s="119">
        <v>155</v>
      </c>
      <c r="D44" s="135">
        <v>18.5</v>
      </c>
      <c r="E44" s="135">
        <v>13.5</v>
      </c>
      <c r="F44" s="135">
        <v>2.2999999999999998</v>
      </c>
      <c r="G44" s="135">
        <v>204.4</v>
      </c>
      <c r="H44" s="135">
        <v>0</v>
      </c>
      <c r="I44" s="135">
        <v>2.2000000000000002</v>
      </c>
      <c r="J44" s="135">
        <v>0</v>
      </c>
      <c r="K44" s="135">
        <v>0</v>
      </c>
      <c r="L44" s="135">
        <v>46.02</v>
      </c>
      <c r="M44" s="135">
        <v>0</v>
      </c>
      <c r="N44" s="135">
        <v>34.65</v>
      </c>
      <c r="O44" s="135">
        <v>0.94</v>
      </c>
    </row>
    <row r="45" spans="1:15" s="107" customFormat="1">
      <c r="A45" s="117">
        <v>472</v>
      </c>
      <c r="B45" s="118" t="s">
        <v>155</v>
      </c>
      <c r="C45" s="119">
        <v>200</v>
      </c>
      <c r="D45" s="135">
        <v>4.3899999999999997</v>
      </c>
      <c r="E45" s="135">
        <v>6.79</v>
      </c>
      <c r="F45" s="135">
        <v>29.4</v>
      </c>
      <c r="G45" s="135">
        <v>196</v>
      </c>
      <c r="H45" s="135">
        <v>0</v>
      </c>
      <c r="I45" s="135">
        <v>34.270000000000003</v>
      </c>
      <c r="J45" s="135">
        <v>0</v>
      </c>
      <c r="K45" s="135">
        <v>0</v>
      </c>
      <c r="L45" s="135">
        <v>56.75</v>
      </c>
      <c r="M45" s="135">
        <v>0</v>
      </c>
      <c r="N45" s="135">
        <v>43.77</v>
      </c>
      <c r="O45" s="135">
        <v>1.56</v>
      </c>
    </row>
    <row r="46" spans="1:15">
      <c r="A46" s="117">
        <v>348</v>
      </c>
      <c r="B46" s="133" t="s">
        <v>189</v>
      </c>
      <c r="C46" s="119">
        <v>200</v>
      </c>
      <c r="D46" s="135">
        <v>1.04</v>
      </c>
      <c r="E46" s="135">
        <v>0</v>
      </c>
      <c r="F46" s="135">
        <v>30.96</v>
      </c>
      <c r="G46" s="135">
        <v>95</v>
      </c>
      <c r="H46" s="135">
        <v>0.03</v>
      </c>
      <c r="I46" s="135">
        <v>0.8</v>
      </c>
      <c r="J46" s="135">
        <v>0</v>
      </c>
      <c r="K46" s="135">
        <v>0</v>
      </c>
      <c r="L46" s="135">
        <v>32.4</v>
      </c>
      <c r="M46" s="135">
        <v>19</v>
      </c>
      <c r="N46" s="135">
        <v>21</v>
      </c>
      <c r="O46" s="135">
        <v>0.7</v>
      </c>
    </row>
    <row r="47" spans="1:15" s="107" customFormat="1">
      <c r="A47" s="117" t="s">
        <v>54</v>
      </c>
      <c r="B47" s="133" t="s">
        <v>83</v>
      </c>
      <c r="C47" s="119">
        <v>60</v>
      </c>
      <c r="D47" s="135">
        <v>6.4</v>
      </c>
      <c r="E47" s="135">
        <v>2.7</v>
      </c>
      <c r="F47" s="135">
        <v>26.1</v>
      </c>
      <c r="G47" s="135">
        <v>164.4</v>
      </c>
      <c r="H47" s="135">
        <v>0.247</v>
      </c>
      <c r="I47" s="135">
        <v>0.12</v>
      </c>
      <c r="J47" s="135">
        <v>0</v>
      </c>
      <c r="K47" s="135">
        <v>0.114</v>
      </c>
      <c r="L47" s="135">
        <v>75</v>
      </c>
      <c r="M47" s="135">
        <v>77.400000000000006</v>
      </c>
      <c r="N47" s="135">
        <v>24.6</v>
      </c>
      <c r="O47" s="135">
        <v>2.16</v>
      </c>
    </row>
    <row r="48" spans="1:15" s="107" customFormat="1">
      <c r="A48" s="117" t="s">
        <v>56</v>
      </c>
      <c r="B48" s="133" t="s">
        <v>84</v>
      </c>
      <c r="C48" s="119">
        <v>30</v>
      </c>
      <c r="D48" s="135">
        <v>2.2999999999999998</v>
      </c>
      <c r="E48" s="135">
        <v>0.4</v>
      </c>
      <c r="F48" s="135">
        <v>11.3</v>
      </c>
      <c r="G48" s="135">
        <v>60.3</v>
      </c>
      <c r="H48" s="135">
        <v>0.06</v>
      </c>
      <c r="I48" s="135">
        <v>0</v>
      </c>
      <c r="J48" s="135">
        <v>0</v>
      </c>
      <c r="K48" s="135">
        <v>0.69</v>
      </c>
      <c r="L48" s="135">
        <v>9.9</v>
      </c>
      <c r="M48" s="135">
        <v>58.2</v>
      </c>
      <c r="N48" s="135">
        <v>17.100000000000001</v>
      </c>
      <c r="O48" s="135">
        <v>1.35</v>
      </c>
    </row>
    <row r="49" spans="1:15" s="107" customFormat="1">
      <c r="A49" s="110"/>
      <c r="B49" s="28" t="s">
        <v>85</v>
      </c>
      <c r="C49" s="124">
        <v>955</v>
      </c>
      <c r="D49" s="142">
        <f t="shared" ref="D49:O49" si="5">SUM(D42:D48)</f>
        <v>35.333999999999996</v>
      </c>
      <c r="E49" s="142">
        <f t="shared" si="5"/>
        <v>25.061999999999998</v>
      </c>
      <c r="F49" s="142">
        <f t="shared" si="5"/>
        <v>113.51799999999999</v>
      </c>
      <c r="G49" s="142">
        <f t="shared" si="5"/>
        <v>848.31999999999994</v>
      </c>
      <c r="H49" s="142">
        <f t="shared" si="5"/>
        <v>0.33700000000000002</v>
      </c>
      <c r="I49" s="142">
        <f t="shared" si="5"/>
        <v>46.13</v>
      </c>
      <c r="J49" s="142">
        <f t="shared" si="5"/>
        <v>0</v>
      </c>
      <c r="K49" s="142">
        <f t="shared" si="5"/>
        <v>0.80399999999999994</v>
      </c>
      <c r="L49" s="142">
        <f t="shared" si="5"/>
        <v>282.25</v>
      </c>
      <c r="M49" s="142">
        <f t="shared" si="5"/>
        <v>208.60000000000002</v>
      </c>
      <c r="N49" s="142">
        <f t="shared" si="5"/>
        <v>159.12</v>
      </c>
      <c r="O49" s="142">
        <f t="shared" si="5"/>
        <v>8.6000000000000014</v>
      </c>
    </row>
    <row r="50" spans="1:15" s="107" customFormat="1">
      <c r="A50" s="110"/>
      <c r="B50" s="28" t="s">
        <v>146</v>
      </c>
      <c r="C50" s="12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s="107" customFormat="1">
      <c r="A51" s="158">
        <v>3</v>
      </c>
      <c r="B51" s="131" t="s">
        <v>154</v>
      </c>
      <c r="C51" s="130">
        <v>200</v>
      </c>
      <c r="D51" s="149">
        <v>4.0999999999999996</v>
      </c>
      <c r="E51" s="149">
        <v>4.2</v>
      </c>
      <c r="F51" s="149">
        <v>15.8</v>
      </c>
      <c r="G51" s="149">
        <v>116.8</v>
      </c>
      <c r="H51" s="149">
        <v>0.03</v>
      </c>
      <c r="I51" s="149">
        <v>1.6</v>
      </c>
      <c r="J51" s="149">
        <v>0.06</v>
      </c>
      <c r="K51" s="149">
        <v>0.3</v>
      </c>
      <c r="L51" s="149">
        <v>193.44</v>
      </c>
      <c r="M51" s="149">
        <v>180</v>
      </c>
      <c r="N51" s="149">
        <v>28</v>
      </c>
      <c r="O51" s="149">
        <v>1.1000000000000001</v>
      </c>
    </row>
    <row r="52" spans="1:15" s="107" customFormat="1" ht="31.5">
      <c r="A52" s="117">
        <v>78</v>
      </c>
      <c r="B52" s="106" t="s">
        <v>245</v>
      </c>
      <c r="C52" s="123" t="s">
        <v>255</v>
      </c>
      <c r="D52" s="149">
        <v>37</v>
      </c>
      <c r="E52" s="149">
        <v>44</v>
      </c>
      <c r="F52" s="149">
        <v>73.3</v>
      </c>
      <c r="G52" s="149">
        <v>845</v>
      </c>
      <c r="H52" s="149">
        <v>0.13</v>
      </c>
      <c r="I52" s="149">
        <v>0.8</v>
      </c>
      <c r="J52" s="149">
        <v>64.8</v>
      </c>
      <c r="K52" s="149">
        <v>7.52</v>
      </c>
      <c r="L52" s="149">
        <v>285</v>
      </c>
      <c r="M52" s="149">
        <v>219</v>
      </c>
      <c r="N52" s="149">
        <v>27.4</v>
      </c>
      <c r="O52" s="149">
        <v>1.73</v>
      </c>
    </row>
    <row r="53" spans="1:15" s="107" customFormat="1">
      <c r="A53" s="110"/>
      <c r="B53" s="71" t="s">
        <v>149</v>
      </c>
      <c r="C53" s="110">
        <v>420</v>
      </c>
      <c r="D53" s="150">
        <f>SUM(D51:D52)</f>
        <v>41.1</v>
      </c>
      <c r="E53" s="150">
        <f t="shared" ref="E53:O53" si="6">SUM(E51:E52)</f>
        <v>48.2</v>
      </c>
      <c r="F53" s="150">
        <f t="shared" si="6"/>
        <v>89.1</v>
      </c>
      <c r="G53" s="150">
        <f t="shared" si="6"/>
        <v>961.8</v>
      </c>
      <c r="H53" s="150">
        <f t="shared" si="6"/>
        <v>0.16</v>
      </c>
      <c r="I53" s="150">
        <f t="shared" si="6"/>
        <v>2.4000000000000004</v>
      </c>
      <c r="J53" s="150">
        <f t="shared" si="6"/>
        <v>64.86</v>
      </c>
      <c r="K53" s="150">
        <f t="shared" si="6"/>
        <v>7.8199999999999994</v>
      </c>
      <c r="L53" s="150">
        <f t="shared" si="6"/>
        <v>478.44</v>
      </c>
      <c r="M53" s="150">
        <f t="shared" si="6"/>
        <v>399</v>
      </c>
      <c r="N53" s="150">
        <f t="shared" si="6"/>
        <v>55.4</v>
      </c>
      <c r="O53" s="150">
        <f t="shared" si="6"/>
        <v>2.83</v>
      </c>
    </row>
    <row r="54" spans="1:15" s="107" customFormat="1">
      <c r="A54" s="110"/>
      <c r="B54" s="28" t="s">
        <v>186</v>
      </c>
      <c r="C54" s="155">
        <f t="shared" ref="C54:O54" si="7">C53+C49+C39</f>
        <v>2115</v>
      </c>
      <c r="D54" s="155">
        <f t="shared" si="7"/>
        <v>100.28399999999999</v>
      </c>
      <c r="E54" s="155">
        <f t="shared" si="7"/>
        <v>112.96199999999999</v>
      </c>
      <c r="F54" s="155">
        <f t="shared" si="7"/>
        <v>342.86799999999999</v>
      </c>
      <c r="G54" s="155">
        <f t="shared" si="7"/>
        <v>2779.92</v>
      </c>
      <c r="H54" s="155">
        <f t="shared" si="7"/>
        <v>0.81099999999999994</v>
      </c>
      <c r="I54" s="155">
        <f t="shared" si="7"/>
        <v>70.11</v>
      </c>
      <c r="J54" s="155">
        <f t="shared" si="7"/>
        <v>104.89</v>
      </c>
      <c r="K54" s="155">
        <f t="shared" si="7"/>
        <v>9.6549999999999994</v>
      </c>
      <c r="L54" s="155">
        <f t="shared" si="7"/>
        <v>1324.44</v>
      </c>
      <c r="M54" s="155">
        <f t="shared" si="7"/>
        <v>889.34</v>
      </c>
      <c r="N54" s="155">
        <f t="shared" si="7"/>
        <v>409.88</v>
      </c>
      <c r="O54" s="155">
        <f t="shared" si="7"/>
        <v>16.375</v>
      </c>
    </row>
    <row r="55" spans="1:15" s="107" customFormat="1">
      <c r="A55" s="183" t="s">
        <v>231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</row>
    <row r="56" spans="1:15" s="107" customFormat="1">
      <c r="A56" s="189" t="s">
        <v>70</v>
      </c>
      <c r="B56" s="191" t="s">
        <v>71</v>
      </c>
      <c r="C56" s="189" t="s">
        <v>62</v>
      </c>
      <c r="D56" s="186" t="s">
        <v>72</v>
      </c>
      <c r="E56" s="187"/>
      <c r="F56" s="188"/>
      <c r="G56" s="140" t="s">
        <v>73</v>
      </c>
      <c r="H56" s="140"/>
      <c r="I56" s="186" t="s">
        <v>219</v>
      </c>
      <c r="J56" s="187"/>
      <c r="K56" s="187"/>
      <c r="L56" s="187"/>
      <c r="M56" s="187"/>
      <c r="N56" s="187"/>
      <c r="O56" s="188"/>
    </row>
    <row r="57" spans="1:15" s="107" customFormat="1">
      <c r="A57" s="190"/>
      <c r="B57" s="192"/>
      <c r="C57" s="190"/>
      <c r="D57" s="140" t="s">
        <v>16</v>
      </c>
      <c r="E57" s="140" t="s">
        <v>17</v>
      </c>
      <c r="F57" s="140" t="s">
        <v>18</v>
      </c>
      <c r="G57" s="140" t="s">
        <v>74</v>
      </c>
      <c r="H57" s="140" t="s">
        <v>75</v>
      </c>
      <c r="I57" s="140" t="s">
        <v>20</v>
      </c>
      <c r="J57" s="140" t="s">
        <v>21</v>
      </c>
      <c r="K57" s="140" t="s">
        <v>76</v>
      </c>
      <c r="L57" s="140" t="s">
        <v>77</v>
      </c>
      <c r="M57" s="140" t="s">
        <v>23</v>
      </c>
      <c r="N57" s="140" t="s">
        <v>24</v>
      </c>
      <c r="O57" s="140" t="s">
        <v>25</v>
      </c>
    </row>
    <row r="58" spans="1:15" s="107" customFormat="1">
      <c r="A58" s="28"/>
      <c r="B58" s="28" t="s">
        <v>78</v>
      </c>
      <c r="C58" s="31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1:15" s="107" customFormat="1" ht="31.5">
      <c r="A59" s="117">
        <v>297</v>
      </c>
      <c r="B59" s="133" t="s">
        <v>225</v>
      </c>
      <c r="C59" s="119" t="s">
        <v>144</v>
      </c>
      <c r="D59" s="135">
        <v>33.44</v>
      </c>
      <c r="E59" s="135">
        <v>24.15</v>
      </c>
      <c r="F59" s="135">
        <v>42.78</v>
      </c>
      <c r="G59" s="135">
        <v>516.12</v>
      </c>
      <c r="H59" s="135">
        <v>0.12</v>
      </c>
      <c r="I59" s="135">
        <v>1.1499999999999999</v>
      </c>
      <c r="J59" s="135">
        <v>0</v>
      </c>
      <c r="K59" s="135">
        <v>0</v>
      </c>
      <c r="L59" s="135">
        <v>378.44</v>
      </c>
      <c r="M59" s="135">
        <v>0</v>
      </c>
      <c r="N59" s="135">
        <v>0</v>
      </c>
      <c r="O59" s="135">
        <v>1.3</v>
      </c>
    </row>
    <row r="60" spans="1:15" s="107" customFormat="1">
      <c r="A60" s="117" t="s">
        <v>224</v>
      </c>
      <c r="B60" s="133" t="s">
        <v>163</v>
      </c>
      <c r="C60" s="119">
        <v>30</v>
      </c>
      <c r="D60" s="135">
        <v>6.9</v>
      </c>
      <c r="E60" s="135">
        <v>8.8800000000000008</v>
      </c>
      <c r="F60" s="135">
        <v>0</v>
      </c>
      <c r="G60" s="135">
        <v>109.1</v>
      </c>
      <c r="H60" s="135">
        <v>0</v>
      </c>
      <c r="I60" s="135">
        <v>0.38</v>
      </c>
      <c r="J60" s="135">
        <v>104</v>
      </c>
      <c r="K60" s="135">
        <v>0</v>
      </c>
      <c r="L60" s="135">
        <v>499</v>
      </c>
      <c r="M60" s="135">
        <v>30</v>
      </c>
      <c r="N60" s="135">
        <v>28.02</v>
      </c>
      <c r="O60" s="135">
        <v>0.38</v>
      </c>
    </row>
    <row r="61" spans="1:15" s="107" customFormat="1" ht="31.5">
      <c r="A61" s="117">
        <v>388</v>
      </c>
      <c r="B61" s="133" t="s">
        <v>228</v>
      </c>
      <c r="C61" s="119">
        <v>200</v>
      </c>
      <c r="D61" s="135">
        <v>0.4</v>
      </c>
      <c r="E61" s="135">
        <v>0.2</v>
      </c>
      <c r="F61" s="135">
        <v>23.8</v>
      </c>
      <c r="G61" s="135">
        <v>100</v>
      </c>
      <c r="H61" s="135">
        <v>0</v>
      </c>
      <c r="I61" s="135">
        <v>110</v>
      </c>
      <c r="J61" s="135">
        <v>0</v>
      </c>
      <c r="K61" s="135">
        <v>0</v>
      </c>
      <c r="L61" s="135">
        <v>14</v>
      </c>
      <c r="M61" s="135">
        <v>2</v>
      </c>
      <c r="N61" s="135">
        <v>4</v>
      </c>
      <c r="O61" s="135">
        <v>0.6</v>
      </c>
    </row>
    <row r="62" spans="1:15" s="107" customFormat="1">
      <c r="A62" s="117" t="s">
        <v>221</v>
      </c>
      <c r="B62" s="133" t="s">
        <v>164</v>
      </c>
      <c r="C62" s="119">
        <v>200</v>
      </c>
      <c r="D62" s="135">
        <v>5.6</v>
      </c>
      <c r="E62" s="135">
        <v>6.38</v>
      </c>
      <c r="F62" s="135">
        <v>8.18</v>
      </c>
      <c r="G62" s="135">
        <v>112.24</v>
      </c>
      <c r="H62" s="135">
        <v>0.08</v>
      </c>
      <c r="I62" s="135">
        <v>1.4</v>
      </c>
      <c r="J62" s="135">
        <v>40</v>
      </c>
      <c r="K62" s="135">
        <v>0</v>
      </c>
      <c r="L62" s="135">
        <v>240</v>
      </c>
      <c r="M62" s="135">
        <v>180</v>
      </c>
      <c r="N62" s="135">
        <v>28</v>
      </c>
      <c r="O62" s="135">
        <v>0.2</v>
      </c>
    </row>
    <row r="63" spans="1:15" s="107" customFormat="1">
      <c r="A63" s="117" t="s">
        <v>56</v>
      </c>
      <c r="B63" s="133" t="s">
        <v>83</v>
      </c>
      <c r="C63" s="119">
        <v>40</v>
      </c>
      <c r="D63" s="135">
        <v>4.3</v>
      </c>
      <c r="E63" s="135">
        <v>1.8</v>
      </c>
      <c r="F63" s="135">
        <v>17.399999999999999</v>
      </c>
      <c r="G63" s="135">
        <v>109.6</v>
      </c>
      <c r="H63" s="135">
        <v>0.16400000000000001</v>
      </c>
      <c r="I63" s="135">
        <v>0.08</v>
      </c>
      <c r="J63" s="135">
        <v>0</v>
      </c>
      <c r="K63" s="135">
        <v>7.5999999999999998E-2</v>
      </c>
      <c r="L63" s="135">
        <v>50</v>
      </c>
      <c r="M63" s="135">
        <v>51.6</v>
      </c>
      <c r="N63" s="135">
        <v>16.399999999999999</v>
      </c>
      <c r="O63" s="135">
        <v>1.44</v>
      </c>
    </row>
    <row r="64" spans="1:15" s="107" customFormat="1">
      <c r="A64" s="110"/>
      <c r="B64" s="28" t="s">
        <v>87</v>
      </c>
      <c r="C64" s="124">
        <v>730</v>
      </c>
      <c r="D64" s="142">
        <f>SUM(D59:D63)</f>
        <v>50.639999999999993</v>
      </c>
      <c r="E64" s="142">
        <f t="shared" ref="E64:O64" si="8">SUM(E59:E63)</f>
        <v>41.410000000000004</v>
      </c>
      <c r="F64" s="142">
        <f t="shared" si="8"/>
        <v>92.16</v>
      </c>
      <c r="G64" s="142">
        <f t="shared" si="8"/>
        <v>947.06000000000006</v>
      </c>
      <c r="H64" s="142">
        <f t="shared" si="8"/>
        <v>0.36399999999999999</v>
      </c>
      <c r="I64" s="142">
        <f t="shared" si="8"/>
        <v>113.01</v>
      </c>
      <c r="J64" s="142">
        <f t="shared" si="8"/>
        <v>144</v>
      </c>
      <c r="K64" s="142">
        <f t="shared" si="8"/>
        <v>7.5999999999999998E-2</v>
      </c>
      <c r="L64" s="142">
        <f t="shared" si="8"/>
        <v>1181.44</v>
      </c>
      <c r="M64" s="142">
        <f t="shared" si="8"/>
        <v>263.60000000000002</v>
      </c>
      <c r="N64" s="142">
        <f t="shared" si="8"/>
        <v>76.419999999999987</v>
      </c>
      <c r="O64" s="142">
        <f t="shared" si="8"/>
        <v>3.9200000000000004</v>
      </c>
    </row>
    <row r="65" spans="1:15" s="107" customFormat="1">
      <c r="A65" s="110"/>
      <c r="B65" s="28" t="s">
        <v>82</v>
      </c>
      <c r="C65" s="116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 s="161" customFormat="1" ht="31.5">
      <c r="A66" s="117">
        <v>71</v>
      </c>
      <c r="B66" s="133" t="s">
        <v>260</v>
      </c>
      <c r="C66" s="119">
        <v>60</v>
      </c>
      <c r="D66" s="135">
        <v>0.7</v>
      </c>
      <c r="E66" s="135">
        <v>0.1</v>
      </c>
      <c r="F66" s="135">
        <v>3.1</v>
      </c>
      <c r="G66" s="135">
        <v>14.4</v>
      </c>
      <c r="H66" s="135">
        <v>3.5999999999999997E-2</v>
      </c>
      <c r="I66" s="135">
        <v>15</v>
      </c>
      <c r="J66" s="135">
        <v>25.2</v>
      </c>
      <c r="K66" s="135">
        <v>0.32400000000000001</v>
      </c>
      <c r="L66" s="135">
        <v>6</v>
      </c>
      <c r="M66" s="135">
        <v>14.4</v>
      </c>
      <c r="N66" s="135">
        <v>6.6</v>
      </c>
      <c r="O66" s="135">
        <v>0.54</v>
      </c>
    </row>
    <row r="67" spans="1:15" s="161" customFormat="1" ht="31.5">
      <c r="A67" s="117">
        <v>70</v>
      </c>
      <c r="B67" s="133" t="s">
        <v>261</v>
      </c>
      <c r="C67" s="119">
        <v>60</v>
      </c>
      <c r="D67" s="135">
        <v>0.504</v>
      </c>
      <c r="E67" s="135">
        <v>7.1999999999999995E-2</v>
      </c>
      <c r="F67" s="135">
        <v>1.3679999999999999</v>
      </c>
      <c r="G67" s="135">
        <v>11.52</v>
      </c>
      <c r="H67" s="135">
        <v>0</v>
      </c>
      <c r="I67" s="135">
        <v>0</v>
      </c>
      <c r="J67" s="135">
        <v>0</v>
      </c>
      <c r="K67" s="135">
        <v>0</v>
      </c>
      <c r="L67" s="135">
        <v>24.479999999999997</v>
      </c>
      <c r="M67" s="135">
        <v>0</v>
      </c>
      <c r="N67" s="135">
        <v>0</v>
      </c>
      <c r="O67" s="135">
        <v>0.36</v>
      </c>
    </row>
    <row r="68" spans="1:15">
      <c r="A68" s="117">
        <v>99</v>
      </c>
      <c r="B68" s="137" t="s">
        <v>137</v>
      </c>
      <c r="C68" s="119">
        <v>250</v>
      </c>
      <c r="D68" s="135">
        <v>7.56</v>
      </c>
      <c r="E68" s="135">
        <v>9.7200000000000006</v>
      </c>
      <c r="F68" s="135">
        <v>13.81</v>
      </c>
      <c r="G68" s="135">
        <v>169.78</v>
      </c>
      <c r="H68" s="135">
        <v>0.13</v>
      </c>
      <c r="I68" s="135">
        <v>22.8</v>
      </c>
      <c r="J68" s="135">
        <v>0</v>
      </c>
      <c r="K68" s="135">
        <v>0</v>
      </c>
      <c r="L68" s="135">
        <v>31.8</v>
      </c>
      <c r="M68" s="135">
        <v>0</v>
      </c>
      <c r="N68" s="135">
        <v>0</v>
      </c>
      <c r="O68" s="135">
        <v>1.83</v>
      </c>
    </row>
    <row r="69" spans="1:15">
      <c r="A69" s="117">
        <v>255</v>
      </c>
      <c r="B69" s="137" t="s">
        <v>184</v>
      </c>
      <c r="C69" s="119">
        <v>200</v>
      </c>
      <c r="D69" s="135">
        <v>5.8</v>
      </c>
      <c r="E69" s="135">
        <v>7</v>
      </c>
      <c r="F69" s="135">
        <v>45.8</v>
      </c>
      <c r="G69" s="135">
        <v>260</v>
      </c>
      <c r="H69" s="135">
        <v>0.05</v>
      </c>
      <c r="I69" s="135">
        <v>0</v>
      </c>
      <c r="J69" s="135">
        <v>0</v>
      </c>
      <c r="K69" s="135">
        <v>0</v>
      </c>
      <c r="L69" s="135">
        <v>38</v>
      </c>
      <c r="M69" s="135">
        <v>0</v>
      </c>
      <c r="N69" s="135">
        <v>28</v>
      </c>
      <c r="O69" s="135">
        <v>1.2</v>
      </c>
    </row>
    <row r="70" spans="1:15" ht="31.5">
      <c r="A70" s="117">
        <v>260</v>
      </c>
      <c r="B70" s="128" t="s">
        <v>204</v>
      </c>
      <c r="C70" s="119">
        <v>120</v>
      </c>
      <c r="D70" s="135">
        <v>16.8</v>
      </c>
      <c r="E70" s="135">
        <v>13.42</v>
      </c>
      <c r="F70" s="135">
        <v>5.5</v>
      </c>
      <c r="G70" s="135">
        <v>185.4</v>
      </c>
      <c r="H70" s="135">
        <v>0</v>
      </c>
      <c r="I70" s="135">
        <v>3.48</v>
      </c>
      <c r="J70" s="135">
        <v>0</v>
      </c>
      <c r="K70" s="135">
        <v>0</v>
      </c>
      <c r="L70" s="135">
        <v>15.94</v>
      </c>
      <c r="M70" s="135">
        <v>0</v>
      </c>
      <c r="N70" s="135">
        <v>5.64</v>
      </c>
      <c r="O70" s="135">
        <v>0.36</v>
      </c>
    </row>
    <row r="71" spans="1:15">
      <c r="A71" s="117" t="s">
        <v>54</v>
      </c>
      <c r="B71" s="132" t="s">
        <v>139</v>
      </c>
      <c r="C71" s="111">
        <v>200</v>
      </c>
      <c r="D71" s="115">
        <v>1</v>
      </c>
      <c r="E71" s="115">
        <v>0.2</v>
      </c>
      <c r="F71" s="115">
        <v>20.2</v>
      </c>
      <c r="G71" s="115">
        <v>92</v>
      </c>
      <c r="H71" s="115">
        <v>0.02</v>
      </c>
      <c r="I71" s="115">
        <v>4</v>
      </c>
      <c r="J71" s="115">
        <v>0</v>
      </c>
      <c r="K71" s="115">
        <v>0.2</v>
      </c>
      <c r="L71" s="115">
        <v>14</v>
      </c>
      <c r="M71" s="115">
        <v>14</v>
      </c>
      <c r="N71" s="115">
        <v>8</v>
      </c>
      <c r="O71" s="115">
        <v>2.8</v>
      </c>
    </row>
    <row r="72" spans="1:15">
      <c r="A72" s="117" t="s">
        <v>56</v>
      </c>
      <c r="B72" s="133" t="s">
        <v>182</v>
      </c>
      <c r="C72" s="119">
        <v>30</v>
      </c>
      <c r="D72" s="135">
        <v>0</v>
      </c>
      <c r="E72" s="135">
        <v>0</v>
      </c>
      <c r="F72" s="135">
        <v>23.8</v>
      </c>
      <c r="G72" s="135">
        <v>96.3</v>
      </c>
      <c r="H72" s="135">
        <v>0</v>
      </c>
      <c r="I72" s="135">
        <v>0</v>
      </c>
      <c r="J72" s="135">
        <v>0</v>
      </c>
      <c r="K72" s="135">
        <v>0</v>
      </c>
      <c r="L72" s="135">
        <v>1.2</v>
      </c>
      <c r="M72" s="135">
        <v>0.3</v>
      </c>
      <c r="N72" s="135">
        <v>0.6</v>
      </c>
      <c r="O72" s="135">
        <v>0.12</v>
      </c>
    </row>
    <row r="73" spans="1:15" s="107" customFormat="1">
      <c r="A73" s="117" t="s">
        <v>54</v>
      </c>
      <c r="B73" s="133" t="s">
        <v>83</v>
      </c>
      <c r="C73" s="119">
        <v>60</v>
      </c>
      <c r="D73" s="135">
        <v>6.4</v>
      </c>
      <c r="E73" s="135">
        <v>2.7</v>
      </c>
      <c r="F73" s="135">
        <v>26.1</v>
      </c>
      <c r="G73" s="135">
        <v>164.4</v>
      </c>
      <c r="H73" s="135">
        <v>0.247</v>
      </c>
      <c r="I73" s="135">
        <v>0.12</v>
      </c>
      <c r="J73" s="135">
        <v>0</v>
      </c>
      <c r="K73" s="135">
        <v>0.114</v>
      </c>
      <c r="L73" s="135">
        <v>75</v>
      </c>
      <c r="M73" s="135">
        <v>77.400000000000006</v>
      </c>
      <c r="N73" s="135">
        <v>24.6</v>
      </c>
      <c r="O73" s="135">
        <v>2.16</v>
      </c>
    </row>
    <row r="74" spans="1:15" s="107" customFormat="1">
      <c r="A74" s="117" t="s">
        <v>56</v>
      </c>
      <c r="B74" s="133" t="s">
        <v>84</v>
      </c>
      <c r="C74" s="119">
        <v>30</v>
      </c>
      <c r="D74" s="135">
        <v>2.2999999999999998</v>
      </c>
      <c r="E74" s="135">
        <v>0.4</v>
      </c>
      <c r="F74" s="135">
        <v>11.3</v>
      </c>
      <c r="G74" s="135">
        <v>60.3</v>
      </c>
      <c r="H74" s="135">
        <v>0.06</v>
      </c>
      <c r="I74" s="135">
        <v>0</v>
      </c>
      <c r="J74" s="135">
        <v>0</v>
      </c>
      <c r="K74" s="135">
        <v>0.69</v>
      </c>
      <c r="L74" s="135">
        <v>9.9</v>
      </c>
      <c r="M74" s="135">
        <v>58.2</v>
      </c>
      <c r="N74" s="135">
        <v>17.100000000000001</v>
      </c>
      <c r="O74" s="135">
        <v>1.35</v>
      </c>
    </row>
    <row r="75" spans="1:15" s="107" customFormat="1">
      <c r="A75" s="110"/>
      <c r="B75" s="28" t="s">
        <v>85</v>
      </c>
      <c r="C75" s="127">
        <v>950</v>
      </c>
      <c r="D75" s="142">
        <f>SUM(D67:D74)</f>
        <v>40.363999999999997</v>
      </c>
      <c r="E75" s="142">
        <f t="shared" ref="E75:O75" si="9">SUM(E67:E74)</f>
        <v>33.512</v>
      </c>
      <c r="F75" s="142">
        <f t="shared" si="9"/>
        <v>147.87800000000001</v>
      </c>
      <c r="G75" s="142">
        <f t="shared" si="9"/>
        <v>1039.7</v>
      </c>
      <c r="H75" s="142">
        <f t="shared" si="9"/>
        <v>0.5069999999999999</v>
      </c>
      <c r="I75" s="142">
        <f t="shared" si="9"/>
        <v>30.400000000000002</v>
      </c>
      <c r="J75" s="142">
        <f t="shared" si="9"/>
        <v>0</v>
      </c>
      <c r="K75" s="142">
        <f t="shared" si="9"/>
        <v>1.004</v>
      </c>
      <c r="L75" s="142">
        <f t="shared" si="9"/>
        <v>210.32000000000002</v>
      </c>
      <c r="M75" s="142">
        <f t="shared" si="9"/>
        <v>149.9</v>
      </c>
      <c r="N75" s="142">
        <f t="shared" si="9"/>
        <v>83.94</v>
      </c>
      <c r="O75" s="142">
        <f t="shared" si="9"/>
        <v>10.179999999999998</v>
      </c>
    </row>
    <row r="76" spans="1:15" s="107" customFormat="1">
      <c r="A76" s="110"/>
      <c r="B76" s="28" t="s">
        <v>146</v>
      </c>
      <c r="C76" s="111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</row>
    <row r="77" spans="1:15" s="107" customFormat="1">
      <c r="A77" s="117">
        <v>385</v>
      </c>
      <c r="B77" s="106" t="s">
        <v>151</v>
      </c>
      <c r="C77" s="111">
        <v>200</v>
      </c>
      <c r="D77" s="149">
        <v>5.6</v>
      </c>
      <c r="E77" s="149">
        <v>6.4</v>
      </c>
      <c r="F77" s="149">
        <v>9.4</v>
      </c>
      <c r="G77" s="149">
        <v>116</v>
      </c>
      <c r="H77" s="149">
        <v>0.08</v>
      </c>
      <c r="I77" s="149">
        <v>2.6</v>
      </c>
      <c r="J77" s="149">
        <v>0.06</v>
      </c>
      <c r="K77" s="149">
        <v>0.3</v>
      </c>
      <c r="L77" s="149">
        <v>240</v>
      </c>
      <c r="M77" s="149">
        <v>180</v>
      </c>
      <c r="N77" s="149">
        <v>28</v>
      </c>
      <c r="O77" s="149">
        <v>0.12</v>
      </c>
    </row>
    <row r="78" spans="1:15" s="107" customFormat="1">
      <c r="A78" s="117" t="s">
        <v>54</v>
      </c>
      <c r="B78" s="133" t="s">
        <v>194</v>
      </c>
      <c r="C78" s="111">
        <v>100</v>
      </c>
      <c r="D78" s="151">
        <v>6.6</v>
      </c>
      <c r="E78" s="151">
        <v>14.36</v>
      </c>
      <c r="F78" s="151">
        <v>41.13</v>
      </c>
      <c r="G78" s="151">
        <v>320</v>
      </c>
      <c r="H78" s="151">
        <v>0.16</v>
      </c>
      <c r="I78" s="151">
        <v>0.04</v>
      </c>
      <c r="J78" s="151">
        <v>0</v>
      </c>
      <c r="K78" s="151">
        <v>4.71</v>
      </c>
      <c r="L78" s="151">
        <v>21.3</v>
      </c>
      <c r="M78" s="151">
        <v>76.8</v>
      </c>
      <c r="N78" s="151">
        <v>28.2</v>
      </c>
      <c r="O78" s="151">
        <v>1.39</v>
      </c>
    </row>
    <row r="79" spans="1:15" s="107" customFormat="1">
      <c r="A79" s="110" t="s">
        <v>54</v>
      </c>
      <c r="B79" s="106" t="s">
        <v>138</v>
      </c>
      <c r="C79" s="111">
        <v>200</v>
      </c>
      <c r="D79" s="115">
        <v>3</v>
      </c>
      <c r="E79" s="115">
        <v>1</v>
      </c>
      <c r="F79" s="115">
        <v>42</v>
      </c>
      <c r="G79" s="115">
        <v>192</v>
      </c>
      <c r="H79" s="115">
        <v>0.08</v>
      </c>
      <c r="I79" s="115">
        <v>20</v>
      </c>
      <c r="J79" s="115">
        <v>40</v>
      </c>
      <c r="K79" s="115">
        <v>0.08</v>
      </c>
      <c r="L79" s="115">
        <v>16</v>
      </c>
      <c r="M79" s="115">
        <v>56</v>
      </c>
      <c r="N79" s="115">
        <v>84</v>
      </c>
      <c r="O79" s="115">
        <v>1.2</v>
      </c>
    </row>
    <row r="80" spans="1:15" s="107" customFormat="1">
      <c r="A80" s="110"/>
      <c r="B80" s="28" t="s">
        <v>149</v>
      </c>
      <c r="C80" s="127">
        <v>500</v>
      </c>
      <c r="D80" s="142">
        <f>SUM(D77:D79)</f>
        <v>15.2</v>
      </c>
      <c r="E80" s="142">
        <f t="shared" ref="E80:O80" si="10">SUM(E77:E79)</f>
        <v>21.759999999999998</v>
      </c>
      <c r="F80" s="142">
        <f t="shared" si="10"/>
        <v>92.53</v>
      </c>
      <c r="G80" s="142">
        <f t="shared" si="10"/>
        <v>628</v>
      </c>
      <c r="H80" s="142">
        <f t="shared" si="10"/>
        <v>0.32</v>
      </c>
      <c r="I80" s="142">
        <f t="shared" si="10"/>
        <v>22.64</v>
      </c>
      <c r="J80" s="142">
        <f t="shared" si="10"/>
        <v>40.06</v>
      </c>
      <c r="K80" s="142">
        <f t="shared" si="10"/>
        <v>5.09</v>
      </c>
      <c r="L80" s="142">
        <f t="shared" si="10"/>
        <v>277.3</v>
      </c>
      <c r="M80" s="142">
        <f t="shared" si="10"/>
        <v>312.8</v>
      </c>
      <c r="N80" s="142">
        <f t="shared" si="10"/>
        <v>140.19999999999999</v>
      </c>
      <c r="O80" s="142">
        <f t="shared" si="10"/>
        <v>2.71</v>
      </c>
    </row>
    <row r="81" spans="1:15" s="107" customFormat="1">
      <c r="A81" s="110"/>
      <c r="B81" s="28" t="s">
        <v>185</v>
      </c>
      <c r="C81" s="124">
        <f>C80+C75+C64</f>
        <v>2180</v>
      </c>
      <c r="D81" s="124">
        <f t="shared" ref="D81:O81" si="11">D80+D75+D64</f>
        <v>106.20399999999998</v>
      </c>
      <c r="E81" s="124">
        <f t="shared" si="11"/>
        <v>96.682000000000002</v>
      </c>
      <c r="F81" s="124">
        <f t="shared" si="11"/>
        <v>332.56799999999998</v>
      </c>
      <c r="G81" s="124">
        <f t="shared" si="11"/>
        <v>2614.7600000000002</v>
      </c>
      <c r="H81" s="124">
        <f t="shared" si="11"/>
        <v>1.1909999999999998</v>
      </c>
      <c r="I81" s="124">
        <f t="shared" si="11"/>
        <v>166.05</v>
      </c>
      <c r="J81" s="124">
        <f t="shared" si="11"/>
        <v>184.06</v>
      </c>
      <c r="K81" s="124">
        <f t="shared" si="11"/>
        <v>6.169999999999999</v>
      </c>
      <c r="L81" s="124">
        <f t="shared" si="11"/>
        <v>1669.06</v>
      </c>
      <c r="M81" s="124">
        <f t="shared" si="11"/>
        <v>726.30000000000007</v>
      </c>
      <c r="N81" s="124">
        <f t="shared" si="11"/>
        <v>300.55999999999995</v>
      </c>
      <c r="O81" s="124">
        <f t="shared" si="11"/>
        <v>16.809999999999999</v>
      </c>
    </row>
    <row r="82" spans="1:15" s="107" customFormat="1">
      <c r="A82" s="180" t="s">
        <v>232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2"/>
    </row>
    <row r="83" spans="1:15" s="107" customFormat="1">
      <c r="A83" s="189" t="s">
        <v>70</v>
      </c>
      <c r="B83" s="191" t="s">
        <v>71</v>
      </c>
      <c r="C83" s="189" t="s">
        <v>62</v>
      </c>
      <c r="D83" s="186" t="s">
        <v>72</v>
      </c>
      <c r="E83" s="187"/>
      <c r="F83" s="188"/>
      <c r="G83" s="140" t="s">
        <v>73</v>
      </c>
      <c r="H83" s="140"/>
      <c r="I83" s="186" t="s">
        <v>219</v>
      </c>
      <c r="J83" s="187"/>
      <c r="K83" s="187"/>
      <c r="L83" s="187"/>
      <c r="M83" s="187"/>
      <c r="N83" s="187"/>
      <c r="O83" s="188"/>
    </row>
    <row r="84" spans="1:15" s="107" customFormat="1">
      <c r="A84" s="190"/>
      <c r="B84" s="192"/>
      <c r="C84" s="190"/>
      <c r="D84" s="140" t="s">
        <v>16</v>
      </c>
      <c r="E84" s="140" t="s">
        <v>17</v>
      </c>
      <c r="F84" s="140" t="s">
        <v>18</v>
      </c>
      <c r="G84" s="140" t="s">
        <v>74</v>
      </c>
      <c r="H84" s="140" t="s">
        <v>75</v>
      </c>
      <c r="I84" s="140" t="s">
        <v>20</v>
      </c>
      <c r="J84" s="140" t="s">
        <v>21</v>
      </c>
      <c r="K84" s="140" t="s">
        <v>76</v>
      </c>
      <c r="L84" s="140" t="s">
        <v>77</v>
      </c>
      <c r="M84" s="140" t="s">
        <v>23</v>
      </c>
      <c r="N84" s="140" t="s">
        <v>24</v>
      </c>
      <c r="O84" s="140" t="s">
        <v>25</v>
      </c>
    </row>
    <row r="85" spans="1:15" s="107" customFormat="1">
      <c r="A85" s="28"/>
      <c r="B85" s="28" t="s">
        <v>78</v>
      </c>
      <c r="C85" s="31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5">
      <c r="A86" s="117">
        <v>57</v>
      </c>
      <c r="B86" s="128" t="s">
        <v>270</v>
      </c>
      <c r="C86" s="111">
        <v>250</v>
      </c>
      <c r="D86" s="115">
        <v>10.3</v>
      </c>
      <c r="E86" s="115">
        <v>10.3</v>
      </c>
      <c r="F86" s="115">
        <v>20.010000000000002</v>
      </c>
      <c r="G86" s="115">
        <v>194</v>
      </c>
      <c r="H86" s="115">
        <v>0.13</v>
      </c>
      <c r="I86" s="115">
        <v>109.4</v>
      </c>
      <c r="J86" s="115">
        <v>0</v>
      </c>
      <c r="K86" s="115">
        <v>0</v>
      </c>
      <c r="L86" s="115">
        <v>114.2</v>
      </c>
      <c r="M86" s="115">
        <v>0</v>
      </c>
      <c r="N86" s="115">
        <v>0</v>
      </c>
      <c r="O86" s="115">
        <v>3.2</v>
      </c>
    </row>
    <row r="87" spans="1:15">
      <c r="A87" s="117">
        <v>628</v>
      </c>
      <c r="B87" s="113" t="s">
        <v>147</v>
      </c>
      <c r="C87" s="111">
        <v>200</v>
      </c>
      <c r="D87" s="115">
        <v>0.2</v>
      </c>
      <c r="E87" s="115">
        <v>0.05</v>
      </c>
      <c r="F87" s="115">
        <v>13.6</v>
      </c>
      <c r="G87" s="115">
        <v>56</v>
      </c>
      <c r="H87" s="115">
        <v>0</v>
      </c>
      <c r="I87" s="115">
        <v>3.2</v>
      </c>
      <c r="J87" s="115">
        <v>0</v>
      </c>
      <c r="K87" s="115">
        <v>0</v>
      </c>
      <c r="L87" s="115">
        <v>7.35</v>
      </c>
      <c r="M87" s="115">
        <v>4</v>
      </c>
      <c r="N87" s="115">
        <v>5</v>
      </c>
      <c r="O87" s="115">
        <v>0.8</v>
      </c>
    </row>
    <row r="88" spans="1:15">
      <c r="A88" s="117" t="s">
        <v>54</v>
      </c>
      <c r="B88" s="113" t="s">
        <v>271</v>
      </c>
      <c r="C88" s="111">
        <v>100</v>
      </c>
      <c r="D88" s="115">
        <v>7.2</v>
      </c>
      <c r="E88" s="115">
        <v>15.77</v>
      </c>
      <c r="F88" s="115">
        <v>63.35</v>
      </c>
      <c r="G88" s="115">
        <v>407.53</v>
      </c>
      <c r="H88" s="115">
        <v>0.12</v>
      </c>
      <c r="I88" s="115">
        <v>0</v>
      </c>
      <c r="J88" s="115">
        <v>0</v>
      </c>
      <c r="K88" s="115">
        <v>0</v>
      </c>
      <c r="L88" s="115">
        <v>13.6</v>
      </c>
      <c r="M88" s="115">
        <v>0</v>
      </c>
      <c r="N88" s="115">
        <v>0</v>
      </c>
      <c r="O88" s="115">
        <v>0.92</v>
      </c>
    </row>
    <row r="89" spans="1:15" s="107" customFormat="1">
      <c r="A89" s="117" t="s">
        <v>54</v>
      </c>
      <c r="B89" s="133" t="s">
        <v>83</v>
      </c>
      <c r="C89" s="119">
        <v>40</v>
      </c>
      <c r="D89" s="135">
        <v>4.3</v>
      </c>
      <c r="E89" s="135">
        <v>1.8</v>
      </c>
      <c r="F89" s="135">
        <v>17.399999999999999</v>
      </c>
      <c r="G89" s="135">
        <v>109.6</v>
      </c>
      <c r="H89" s="135">
        <v>0.16400000000000001</v>
      </c>
      <c r="I89" s="135">
        <v>0.08</v>
      </c>
      <c r="J89" s="135">
        <v>0</v>
      </c>
      <c r="K89" s="135">
        <v>7.5999999999999998E-2</v>
      </c>
      <c r="L89" s="135">
        <v>50</v>
      </c>
      <c r="M89" s="135">
        <v>51.6</v>
      </c>
      <c r="N89" s="135">
        <v>16.399999999999999</v>
      </c>
      <c r="O89" s="135">
        <v>1.44</v>
      </c>
    </row>
    <row r="90" spans="1:15" s="107" customFormat="1">
      <c r="A90" s="117" t="s">
        <v>56</v>
      </c>
      <c r="B90" s="133" t="s">
        <v>80</v>
      </c>
      <c r="C90" s="119">
        <v>25</v>
      </c>
      <c r="D90" s="135">
        <v>1.9</v>
      </c>
      <c r="E90" s="135">
        <v>0.4</v>
      </c>
      <c r="F90" s="135">
        <v>9.4</v>
      </c>
      <c r="G90" s="135">
        <v>50.2</v>
      </c>
      <c r="H90" s="135">
        <v>0.05</v>
      </c>
      <c r="I90" s="135">
        <v>0</v>
      </c>
      <c r="J90" s="135">
        <v>0</v>
      </c>
      <c r="K90" s="135">
        <v>0.57499999999999996</v>
      </c>
      <c r="L90" s="135">
        <v>8.25</v>
      </c>
      <c r="M90" s="135">
        <v>48.5</v>
      </c>
      <c r="N90" s="135">
        <v>14.25</v>
      </c>
      <c r="O90" s="135">
        <v>1.125</v>
      </c>
    </row>
    <row r="91" spans="1:15" s="107" customFormat="1">
      <c r="A91" s="110"/>
      <c r="B91" s="28" t="s">
        <v>81</v>
      </c>
      <c r="C91" s="127">
        <v>510</v>
      </c>
      <c r="D91" s="142">
        <f>SUM(D86:D90)</f>
        <v>23.9</v>
      </c>
      <c r="E91" s="142">
        <f t="shared" ref="E91:O91" si="12">SUM(E86:E90)</f>
        <v>28.32</v>
      </c>
      <c r="F91" s="142">
        <f t="shared" si="12"/>
        <v>123.76000000000002</v>
      </c>
      <c r="G91" s="142">
        <f t="shared" si="12"/>
        <v>817.33</v>
      </c>
      <c r="H91" s="142">
        <f t="shared" si="12"/>
        <v>0.46400000000000002</v>
      </c>
      <c r="I91" s="142">
        <f t="shared" si="12"/>
        <v>112.68</v>
      </c>
      <c r="J91" s="142">
        <f t="shared" si="12"/>
        <v>0</v>
      </c>
      <c r="K91" s="142">
        <f t="shared" si="12"/>
        <v>0.65099999999999991</v>
      </c>
      <c r="L91" s="142">
        <f t="shared" si="12"/>
        <v>193.4</v>
      </c>
      <c r="M91" s="142">
        <f t="shared" si="12"/>
        <v>104.1</v>
      </c>
      <c r="N91" s="142">
        <f t="shared" si="12"/>
        <v>35.65</v>
      </c>
      <c r="O91" s="142">
        <f t="shared" si="12"/>
        <v>7.4849999999999994</v>
      </c>
    </row>
    <row r="92" spans="1:15" s="107" customFormat="1">
      <c r="A92" s="110"/>
      <c r="B92" s="28" t="s">
        <v>82</v>
      </c>
      <c r="C92" s="116"/>
      <c r="D92" s="148"/>
      <c r="E92" s="148"/>
      <c r="F92" s="148"/>
      <c r="G92" s="115"/>
      <c r="H92" s="115"/>
      <c r="I92" s="115"/>
      <c r="J92" s="152"/>
      <c r="K92" s="115"/>
      <c r="L92" s="115"/>
      <c r="M92" s="115"/>
      <c r="N92" s="115"/>
      <c r="O92" s="152"/>
    </row>
    <row r="93" spans="1:15" s="107" customFormat="1" ht="47.25">
      <c r="A93" s="117">
        <v>139</v>
      </c>
      <c r="B93" s="133" t="s">
        <v>166</v>
      </c>
      <c r="C93" s="119">
        <v>250</v>
      </c>
      <c r="D93" s="135">
        <v>3.45</v>
      </c>
      <c r="E93" s="135">
        <v>7.89</v>
      </c>
      <c r="F93" s="135">
        <v>22.4</v>
      </c>
      <c r="G93" s="135">
        <v>181</v>
      </c>
      <c r="H93" s="135">
        <v>0</v>
      </c>
      <c r="I93" s="135">
        <v>0.81</v>
      </c>
      <c r="J93" s="135">
        <v>0</v>
      </c>
      <c r="K93" s="135">
        <v>0</v>
      </c>
      <c r="L93" s="135">
        <v>23.8</v>
      </c>
      <c r="M93" s="135">
        <v>0</v>
      </c>
      <c r="N93" s="135">
        <v>17.600000000000001</v>
      </c>
      <c r="O93" s="135">
        <v>1.77</v>
      </c>
    </row>
    <row r="94" spans="1:15" s="107" customFormat="1">
      <c r="A94" s="117">
        <v>255</v>
      </c>
      <c r="B94" s="133" t="s">
        <v>141</v>
      </c>
      <c r="C94" s="119">
        <v>200</v>
      </c>
      <c r="D94" s="135">
        <v>7.91</v>
      </c>
      <c r="E94" s="135">
        <v>0.8</v>
      </c>
      <c r="F94" s="135">
        <v>41.6</v>
      </c>
      <c r="G94" s="135">
        <v>204.13</v>
      </c>
      <c r="H94" s="135">
        <v>0</v>
      </c>
      <c r="I94" s="135">
        <v>0</v>
      </c>
      <c r="J94" s="135">
        <v>0</v>
      </c>
      <c r="K94" s="135">
        <v>0</v>
      </c>
      <c r="L94" s="135">
        <v>13.87</v>
      </c>
      <c r="M94" s="135">
        <v>0</v>
      </c>
      <c r="N94" s="135">
        <v>12.49</v>
      </c>
      <c r="O94" s="135">
        <v>1.24</v>
      </c>
    </row>
    <row r="95" spans="1:15" s="107" customFormat="1">
      <c r="A95" s="117">
        <v>14</v>
      </c>
      <c r="B95" s="128" t="s">
        <v>205</v>
      </c>
      <c r="C95" s="129" t="s">
        <v>206</v>
      </c>
      <c r="D95" s="115">
        <v>7.59</v>
      </c>
      <c r="E95" s="115">
        <v>8.57</v>
      </c>
      <c r="F95" s="115">
        <v>6.79</v>
      </c>
      <c r="G95" s="115">
        <v>134.19999999999999</v>
      </c>
      <c r="H95" s="115">
        <v>0.06</v>
      </c>
      <c r="I95" s="115">
        <v>26.35</v>
      </c>
      <c r="J95" s="115">
        <v>202.3</v>
      </c>
      <c r="K95" s="115">
        <v>1.95</v>
      </c>
      <c r="L95" s="115">
        <v>34.85</v>
      </c>
      <c r="M95" s="115">
        <v>65.099999999999994</v>
      </c>
      <c r="N95" s="115">
        <v>17.739999999999998</v>
      </c>
      <c r="O95" s="115">
        <v>1.54</v>
      </c>
    </row>
    <row r="96" spans="1:15" s="107" customFormat="1">
      <c r="A96" s="117" t="s">
        <v>54</v>
      </c>
      <c r="B96" s="132" t="s">
        <v>139</v>
      </c>
      <c r="C96" s="111">
        <v>200</v>
      </c>
      <c r="D96" s="115">
        <v>1</v>
      </c>
      <c r="E96" s="115">
        <v>0.2</v>
      </c>
      <c r="F96" s="115">
        <v>20.2</v>
      </c>
      <c r="G96" s="115">
        <v>92</v>
      </c>
      <c r="H96" s="115">
        <v>0.02</v>
      </c>
      <c r="I96" s="115">
        <v>4</v>
      </c>
      <c r="J96" s="115">
        <v>0</v>
      </c>
      <c r="K96" s="115">
        <v>0.2</v>
      </c>
      <c r="L96" s="115">
        <v>14</v>
      </c>
      <c r="M96" s="115">
        <v>14</v>
      </c>
      <c r="N96" s="115">
        <v>8</v>
      </c>
      <c r="O96" s="115">
        <v>2.8</v>
      </c>
    </row>
    <row r="97" spans="1:15" s="107" customFormat="1">
      <c r="A97" s="117" t="s">
        <v>54</v>
      </c>
      <c r="B97" s="133" t="s">
        <v>83</v>
      </c>
      <c r="C97" s="119">
        <v>60</v>
      </c>
      <c r="D97" s="135">
        <v>6.4</v>
      </c>
      <c r="E97" s="135">
        <v>2.7</v>
      </c>
      <c r="F97" s="135">
        <v>26.1</v>
      </c>
      <c r="G97" s="135">
        <v>164.4</v>
      </c>
      <c r="H97" s="135">
        <v>0.247</v>
      </c>
      <c r="I97" s="135">
        <v>0.12</v>
      </c>
      <c r="J97" s="135">
        <v>0</v>
      </c>
      <c r="K97" s="135">
        <v>0.114</v>
      </c>
      <c r="L97" s="135">
        <v>75</v>
      </c>
      <c r="M97" s="135">
        <v>77.400000000000006</v>
      </c>
      <c r="N97" s="135">
        <v>24.6</v>
      </c>
      <c r="O97" s="135">
        <v>2.16</v>
      </c>
    </row>
    <row r="98" spans="1:15" s="107" customFormat="1">
      <c r="A98" s="117" t="s">
        <v>56</v>
      </c>
      <c r="B98" s="133" t="s">
        <v>84</v>
      </c>
      <c r="C98" s="119">
        <v>30</v>
      </c>
      <c r="D98" s="135">
        <v>2.2999999999999998</v>
      </c>
      <c r="E98" s="135">
        <v>0.4</v>
      </c>
      <c r="F98" s="135">
        <v>11.3</v>
      </c>
      <c r="G98" s="135">
        <v>60.3</v>
      </c>
      <c r="H98" s="135">
        <v>0.06</v>
      </c>
      <c r="I98" s="135">
        <v>0</v>
      </c>
      <c r="J98" s="135">
        <v>0</v>
      </c>
      <c r="K98" s="135">
        <v>0.69</v>
      </c>
      <c r="L98" s="135">
        <v>9.9</v>
      </c>
      <c r="M98" s="135">
        <v>58.2</v>
      </c>
      <c r="N98" s="135">
        <v>17.100000000000001</v>
      </c>
      <c r="O98" s="135">
        <v>1.35</v>
      </c>
    </row>
    <row r="99" spans="1:15" s="107" customFormat="1">
      <c r="A99" s="117" t="s">
        <v>54</v>
      </c>
      <c r="B99" s="106" t="s">
        <v>167</v>
      </c>
      <c r="C99" s="111">
        <v>120</v>
      </c>
      <c r="D99" s="135">
        <v>0.3</v>
      </c>
      <c r="E99" s="135">
        <v>0.2</v>
      </c>
      <c r="F99" s="135">
        <v>13.7</v>
      </c>
      <c r="G99" s="135">
        <v>62.4</v>
      </c>
      <c r="H99" s="135">
        <v>0.02</v>
      </c>
      <c r="I99" s="135">
        <v>5.52</v>
      </c>
      <c r="J99" s="135">
        <v>3.6</v>
      </c>
      <c r="K99" s="135">
        <v>0.216</v>
      </c>
      <c r="L99" s="135">
        <v>7.2</v>
      </c>
      <c r="M99" s="135">
        <v>13.2</v>
      </c>
      <c r="N99" s="135">
        <v>6</v>
      </c>
      <c r="O99" s="135">
        <v>0.14399999999999999</v>
      </c>
    </row>
    <row r="100" spans="1:15" s="107" customFormat="1">
      <c r="A100" s="110"/>
      <c r="B100" s="28" t="s">
        <v>85</v>
      </c>
      <c r="C100" s="127">
        <v>975</v>
      </c>
      <c r="D100" s="142">
        <f>SUM(D93:D99)</f>
        <v>28.950000000000003</v>
      </c>
      <c r="E100" s="142">
        <f t="shared" ref="E100:O100" si="13">SUM(E93:E99)</f>
        <v>20.759999999999994</v>
      </c>
      <c r="F100" s="142">
        <f t="shared" si="13"/>
        <v>142.09</v>
      </c>
      <c r="G100" s="142">
        <f t="shared" si="13"/>
        <v>898.42999999999984</v>
      </c>
      <c r="H100" s="142">
        <f t="shared" si="13"/>
        <v>0.40700000000000003</v>
      </c>
      <c r="I100" s="142">
        <f t="shared" si="13"/>
        <v>36.799999999999997</v>
      </c>
      <c r="J100" s="142">
        <f t="shared" si="13"/>
        <v>205.9</v>
      </c>
      <c r="K100" s="142">
        <f t="shared" si="13"/>
        <v>3.17</v>
      </c>
      <c r="L100" s="142">
        <f t="shared" si="13"/>
        <v>178.62</v>
      </c>
      <c r="M100" s="142">
        <f t="shared" si="13"/>
        <v>227.89999999999998</v>
      </c>
      <c r="N100" s="142">
        <f t="shared" si="13"/>
        <v>103.53</v>
      </c>
      <c r="O100" s="142">
        <f t="shared" si="13"/>
        <v>11.004</v>
      </c>
    </row>
    <row r="101" spans="1:15" s="107" customFormat="1">
      <c r="A101" s="110"/>
      <c r="B101" s="28" t="s">
        <v>146</v>
      </c>
      <c r="C101" s="111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</row>
    <row r="102" spans="1:15" s="107" customFormat="1">
      <c r="A102" s="158" t="s">
        <v>247</v>
      </c>
      <c r="B102" s="131" t="s">
        <v>246</v>
      </c>
      <c r="C102" s="130">
        <v>200</v>
      </c>
      <c r="D102" s="149">
        <v>0.5</v>
      </c>
      <c r="E102" s="149">
        <v>0</v>
      </c>
      <c r="F102" s="149">
        <v>27</v>
      </c>
      <c r="G102" s="149">
        <v>110.2</v>
      </c>
      <c r="H102" s="149">
        <v>0.01</v>
      </c>
      <c r="I102" s="149">
        <v>2.6</v>
      </c>
      <c r="J102" s="149">
        <v>0.06</v>
      </c>
      <c r="K102" s="149">
        <v>0.3</v>
      </c>
      <c r="L102" s="149">
        <v>240</v>
      </c>
      <c r="M102" s="149">
        <v>180</v>
      </c>
      <c r="N102" s="149">
        <v>28</v>
      </c>
      <c r="O102" s="149">
        <v>0.12</v>
      </c>
    </row>
    <row r="103" spans="1:15" s="107" customFormat="1">
      <c r="A103" s="117" t="s">
        <v>54</v>
      </c>
      <c r="B103" s="133" t="s">
        <v>150</v>
      </c>
      <c r="C103" s="111">
        <v>100</v>
      </c>
      <c r="D103" s="151">
        <v>9.6</v>
      </c>
      <c r="E103" s="151">
        <v>7.9</v>
      </c>
      <c r="F103" s="151">
        <v>35.799999999999997</v>
      </c>
      <c r="G103" s="151">
        <v>244.1</v>
      </c>
      <c r="H103" s="151">
        <v>0.05</v>
      </c>
      <c r="I103" s="151">
        <v>7.0000000000000007E-2</v>
      </c>
      <c r="J103" s="151">
        <v>90</v>
      </c>
      <c r="K103" s="151">
        <v>1</v>
      </c>
      <c r="L103" s="151">
        <v>60.9</v>
      </c>
      <c r="M103" s="151">
        <v>101.9</v>
      </c>
      <c r="N103" s="151">
        <v>11.6</v>
      </c>
      <c r="O103" s="151">
        <v>0.8</v>
      </c>
    </row>
    <row r="104" spans="1:15" s="107" customFormat="1">
      <c r="A104" s="110"/>
      <c r="B104" s="28" t="s">
        <v>149</v>
      </c>
      <c r="C104" s="127">
        <v>360</v>
      </c>
      <c r="D104" s="142">
        <f t="shared" ref="D104:O104" si="14">SUM(D102:D103)</f>
        <v>10.1</v>
      </c>
      <c r="E104" s="142">
        <f t="shared" si="14"/>
        <v>7.9</v>
      </c>
      <c r="F104" s="142">
        <f t="shared" si="14"/>
        <v>62.8</v>
      </c>
      <c r="G104" s="142">
        <f t="shared" si="14"/>
        <v>354.3</v>
      </c>
      <c r="H104" s="142">
        <f t="shared" si="14"/>
        <v>6.0000000000000005E-2</v>
      </c>
      <c r="I104" s="142">
        <f t="shared" si="14"/>
        <v>2.67</v>
      </c>
      <c r="J104" s="142">
        <f t="shared" si="14"/>
        <v>90.06</v>
      </c>
      <c r="K104" s="142">
        <f t="shared" si="14"/>
        <v>1.3</v>
      </c>
      <c r="L104" s="142">
        <f t="shared" si="14"/>
        <v>300.89999999999998</v>
      </c>
      <c r="M104" s="142">
        <f t="shared" si="14"/>
        <v>281.89999999999998</v>
      </c>
      <c r="N104" s="142">
        <f t="shared" si="14"/>
        <v>39.6</v>
      </c>
      <c r="O104" s="142">
        <f t="shared" si="14"/>
        <v>0.92</v>
      </c>
    </row>
    <row r="105" spans="1:15" s="107" customFormat="1">
      <c r="A105" s="110"/>
      <c r="B105" s="28" t="s">
        <v>185</v>
      </c>
      <c r="C105" s="124">
        <f t="shared" ref="C105:O105" si="15">C104+C100+C91</f>
        <v>1845</v>
      </c>
      <c r="D105" s="124">
        <f t="shared" si="15"/>
        <v>62.95</v>
      </c>
      <c r="E105" s="124">
        <f t="shared" si="15"/>
        <v>56.98</v>
      </c>
      <c r="F105" s="124">
        <f t="shared" si="15"/>
        <v>328.65</v>
      </c>
      <c r="G105" s="124">
        <f t="shared" si="15"/>
        <v>2070.06</v>
      </c>
      <c r="H105" s="124">
        <f t="shared" si="15"/>
        <v>0.93100000000000005</v>
      </c>
      <c r="I105" s="124">
        <f t="shared" si="15"/>
        <v>152.15</v>
      </c>
      <c r="J105" s="124">
        <f t="shared" si="15"/>
        <v>295.96000000000004</v>
      </c>
      <c r="K105" s="124">
        <f t="shared" si="15"/>
        <v>5.1209999999999996</v>
      </c>
      <c r="L105" s="124">
        <f t="shared" si="15"/>
        <v>672.92</v>
      </c>
      <c r="M105" s="124">
        <f t="shared" si="15"/>
        <v>613.9</v>
      </c>
      <c r="N105" s="124">
        <f t="shared" si="15"/>
        <v>178.78</v>
      </c>
      <c r="O105" s="124">
        <f t="shared" si="15"/>
        <v>19.408999999999999</v>
      </c>
    </row>
    <row r="106" spans="1:15" s="107" customFormat="1">
      <c r="A106" s="180" t="s">
        <v>233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2"/>
    </row>
    <row r="107" spans="1:15" s="107" customFormat="1">
      <c r="A107" s="189" t="s">
        <v>70</v>
      </c>
      <c r="B107" s="191" t="s">
        <v>71</v>
      </c>
      <c r="C107" s="189" t="s">
        <v>62</v>
      </c>
      <c r="D107" s="186" t="s">
        <v>72</v>
      </c>
      <c r="E107" s="187"/>
      <c r="F107" s="188"/>
      <c r="G107" s="140" t="s">
        <v>73</v>
      </c>
      <c r="H107" s="140"/>
      <c r="I107" s="186" t="s">
        <v>219</v>
      </c>
      <c r="J107" s="187"/>
      <c r="K107" s="187"/>
      <c r="L107" s="187"/>
      <c r="M107" s="187"/>
      <c r="N107" s="187"/>
      <c r="O107" s="188"/>
    </row>
    <row r="108" spans="1:15" s="107" customFormat="1">
      <c r="A108" s="190"/>
      <c r="B108" s="192"/>
      <c r="C108" s="190"/>
      <c r="D108" s="140" t="s">
        <v>16</v>
      </c>
      <c r="E108" s="140" t="s">
        <v>17</v>
      </c>
      <c r="F108" s="140" t="s">
        <v>18</v>
      </c>
      <c r="G108" s="140" t="s">
        <v>74</v>
      </c>
      <c r="H108" s="140" t="s">
        <v>75</v>
      </c>
      <c r="I108" s="140" t="s">
        <v>20</v>
      </c>
      <c r="J108" s="140" t="s">
        <v>21</v>
      </c>
      <c r="K108" s="140" t="s">
        <v>76</v>
      </c>
      <c r="L108" s="140" t="s">
        <v>77</v>
      </c>
      <c r="M108" s="140" t="s">
        <v>23</v>
      </c>
      <c r="N108" s="140" t="s">
        <v>24</v>
      </c>
      <c r="O108" s="140" t="s">
        <v>25</v>
      </c>
    </row>
    <row r="109" spans="1:15" s="107" customFormat="1">
      <c r="A109" s="28"/>
      <c r="B109" s="28" t="s">
        <v>78</v>
      </c>
      <c r="C109" s="28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s="107" customFormat="1">
      <c r="A110" s="117">
        <v>229</v>
      </c>
      <c r="B110" s="133" t="s">
        <v>168</v>
      </c>
      <c r="C110" s="119">
        <v>50</v>
      </c>
      <c r="D110" s="135">
        <v>2.5</v>
      </c>
      <c r="E110" s="135">
        <v>0.1</v>
      </c>
      <c r="F110" s="135">
        <v>6.6</v>
      </c>
      <c r="G110" s="135">
        <v>36</v>
      </c>
      <c r="H110" s="135">
        <v>0.2</v>
      </c>
      <c r="I110" s="135">
        <v>12.5</v>
      </c>
      <c r="J110" s="135">
        <v>0</v>
      </c>
      <c r="K110" s="135">
        <v>0</v>
      </c>
      <c r="L110" s="135">
        <v>13</v>
      </c>
      <c r="M110" s="135">
        <v>29.5</v>
      </c>
      <c r="N110" s="135">
        <v>9</v>
      </c>
      <c r="O110" s="135">
        <v>0.35</v>
      </c>
    </row>
    <row r="111" spans="1:15" s="107" customFormat="1" ht="31.5">
      <c r="A111" s="117" t="s">
        <v>201</v>
      </c>
      <c r="B111" s="118" t="s">
        <v>165</v>
      </c>
      <c r="C111" s="119" t="s">
        <v>142</v>
      </c>
      <c r="D111" s="135">
        <v>15.58</v>
      </c>
      <c r="E111" s="135">
        <v>9.1</v>
      </c>
      <c r="F111" s="135">
        <v>5.0999999999999996</v>
      </c>
      <c r="G111" s="135">
        <v>165.3</v>
      </c>
      <c r="H111" s="135">
        <v>0</v>
      </c>
      <c r="I111" s="135">
        <v>2.5</v>
      </c>
      <c r="J111" s="135">
        <v>0</v>
      </c>
      <c r="K111" s="135">
        <v>0</v>
      </c>
      <c r="L111" s="135">
        <v>49.7</v>
      </c>
      <c r="M111" s="135">
        <v>0</v>
      </c>
      <c r="N111" s="135">
        <v>74.3</v>
      </c>
      <c r="O111" s="135">
        <v>0.81</v>
      </c>
    </row>
    <row r="112" spans="1:15" s="107" customFormat="1">
      <c r="A112" s="117">
        <v>472</v>
      </c>
      <c r="B112" s="118" t="s">
        <v>155</v>
      </c>
      <c r="C112" s="119">
        <v>180</v>
      </c>
      <c r="D112" s="135">
        <v>3.95</v>
      </c>
      <c r="E112" s="135">
        <v>6.11</v>
      </c>
      <c r="F112" s="135">
        <v>26.46</v>
      </c>
      <c r="G112" s="135">
        <v>176.4</v>
      </c>
      <c r="H112" s="135">
        <v>0</v>
      </c>
      <c r="I112" s="135">
        <v>30.84</v>
      </c>
      <c r="J112" s="135">
        <v>0</v>
      </c>
      <c r="K112" s="135">
        <v>0</v>
      </c>
      <c r="L112" s="135">
        <v>51.07</v>
      </c>
      <c r="M112" s="135">
        <v>0</v>
      </c>
      <c r="N112" s="135">
        <v>39.4</v>
      </c>
      <c r="O112" s="135">
        <v>1.4</v>
      </c>
    </row>
    <row r="113" spans="1:15" s="107" customFormat="1">
      <c r="A113" s="117" t="s">
        <v>54</v>
      </c>
      <c r="B113" s="132" t="s">
        <v>139</v>
      </c>
      <c r="C113" s="111">
        <v>200</v>
      </c>
      <c r="D113" s="115">
        <v>1</v>
      </c>
      <c r="E113" s="115">
        <v>0.2</v>
      </c>
      <c r="F113" s="115">
        <v>20.2</v>
      </c>
      <c r="G113" s="115">
        <v>92</v>
      </c>
      <c r="H113" s="115">
        <v>0.02</v>
      </c>
      <c r="I113" s="115">
        <v>4</v>
      </c>
      <c r="J113" s="115">
        <v>0</v>
      </c>
      <c r="K113" s="115">
        <v>0.2</v>
      </c>
      <c r="L113" s="115">
        <v>14</v>
      </c>
      <c r="M113" s="115">
        <v>14</v>
      </c>
      <c r="N113" s="115">
        <v>8</v>
      </c>
      <c r="O113" s="115">
        <v>2.8</v>
      </c>
    </row>
    <row r="114" spans="1:15" s="107" customFormat="1">
      <c r="A114" s="117" t="s">
        <v>54</v>
      </c>
      <c r="B114" s="133" t="s">
        <v>80</v>
      </c>
      <c r="C114" s="119">
        <v>25</v>
      </c>
      <c r="D114" s="135">
        <v>1.9</v>
      </c>
      <c r="E114" s="135">
        <v>0.4</v>
      </c>
      <c r="F114" s="135">
        <v>9.4</v>
      </c>
      <c r="G114" s="135">
        <v>50.2</v>
      </c>
      <c r="H114" s="135">
        <v>0.05</v>
      </c>
      <c r="I114" s="135">
        <v>0</v>
      </c>
      <c r="J114" s="135">
        <v>0</v>
      </c>
      <c r="K114" s="135">
        <v>0.57499999999999996</v>
      </c>
      <c r="L114" s="135">
        <v>8.25</v>
      </c>
      <c r="M114" s="135">
        <v>48.5</v>
      </c>
      <c r="N114" s="135">
        <v>14.25</v>
      </c>
      <c r="O114" s="135">
        <v>1.125</v>
      </c>
    </row>
    <row r="115" spans="1:15" s="107" customFormat="1">
      <c r="A115" s="117" t="s">
        <v>54</v>
      </c>
      <c r="B115" s="133" t="s">
        <v>83</v>
      </c>
      <c r="C115" s="119">
        <v>40</v>
      </c>
      <c r="D115" s="135">
        <v>4.3</v>
      </c>
      <c r="E115" s="135">
        <v>1.8</v>
      </c>
      <c r="F115" s="135">
        <v>17.399999999999999</v>
      </c>
      <c r="G115" s="135">
        <v>109.6</v>
      </c>
      <c r="H115" s="135">
        <v>0.16400000000000001</v>
      </c>
      <c r="I115" s="135">
        <v>0.08</v>
      </c>
      <c r="J115" s="135">
        <v>0</v>
      </c>
      <c r="K115" s="135">
        <v>7.5999999999999998E-2</v>
      </c>
      <c r="L115" s="135">
        <v>50</v>
      </c>
      <c r="M115" s="135">
        <v>51.6</v>
      </c>
      <c r="N115" s="135">
        <v>16.399999999999999</v>
      </c>
      <c r="O115" s="135">
        <v>1.44</v>
      </c>
    </row>
    <row r="116" spans="1:15" s="107" customFormat="1">
      <c r="A116" s="110"/>
      <c r="B116" s="28" t="s">
        <v>81</v>
      </c>
      <c r="C116" s="124">
        <v>645</v>
      </c>
      <c r="D116" s="142">
        <f>SUM(D110:D115)</f>
        <v>29.229999999999997</v>
      </c>
      <c r="E116" s="142">
        <f>SUM(E110:E115)</f>
        <v>17.709999999999997</v>
      </c>
      <c r="F116" s="142">
        <f t="shared" ref="F116:O116" si="16">SUM(F110:F115)</f>
        <v>85.16</v>
      </c>
      <c r="G116" s="142">
        <f t="shared" si="16"/>
        <v>629.50000000000011</v>
      </c>
      <c r="H116" s="142">
        <f t="shared" si="16"/>
        <v>0.43400000000000005</v>
      </c>
      <c r="I116" s="142">
        <f t="shared" si="16"/>
        <v>49.92</v>
      </c>
      <c r="J116" s="142">
        <f t="shared" si="16"/>
        <v>0</v>
      </c>
      <c r="K116" s="142">
        <f t="shared" si="16"/>
        <v>0.85099999999999987</v>
      </c>
      <c r="L116" s="142">
        <f t="shared" si="16"/>
        <v>186.02</v>
      </c>
      <c r="M116" s="142">
        <f t="shared" si="16"/>
        <v>143.6</v>
      </c>
      <c r="N116" s="142">
        <f t="shared" si="16"/>
        <v>161.35</v>
      </c>
      <c r="O116" s="142">
        <f t="shared" si="16"/>
        <v>7.9249999999999989</v>
      </c>
    </row>
    <row r="117" spans="1:15" s="107" customFormat="1">
      <c r="A117" s="110"/>
      <c r="B117" s="28" t="s">
        <v>82</v>
      </c>
      <c r="C117" s="123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</row>
    <row r="118" spans="1:15" s="161" customFormat="1" ht="31.5">
      <c r="A118" s="117">
        <v>71</v>
      </c>
      <c r="B118" s="118" t="s">
        <v>263</v>
      </c>
      <c r="C118" s="119">
        <v>60</v>
      </c>
      <c r="D118" s="135">
        <v>0.504</v>
      </c>
      <c r="E118" s="135">
        <v>0.1</v>
      </c>
      <c r="F118" s="135">
        <v>1.5</v>
      </c>
      <c r="G118" s="135">
        <v>8.4</v>
      </c>
      <c r="H118" s="135">
        <v>1.7999999999999999E-2</v>
      </c>
      <c r="I118" s="135">
        <v>6</v>
      </c>
      <c r="J118" s="135">
        <v>6</v>
      </c>
      <c r="K118" s="135">
        <v>0.06</v>
      </c>
      <c r="L118" s="135">
        <v>13.8</v>
      </c>
      <c r="M118" s="135">
        <v>25.2</v>
      </c>
      <c r="N118" s="135">
        <v>8.4</v>
      </c>
      <c r="O118" s="135">
        <v>0.36</v>
      </c>
    </row>
    <row r="119" spans="1:15" s="161" customFormat="1" ht="31.5">
      <c r="A119" s="117">
        <v>70</v>
      </c>
      <c r="B119" s="118" t="s">
        <v>262</v>
      </c>
      <c r="C119" s="119">
        <v>60</v>
      </c>
      <c r="D119" s="135">
        <v>0.504</v>
      </c>
      <c r="E119" s="135">
        <v>7.1999999999999995E-2</v>
      </c>
      <c r="F119" s="135">
        <v>1.3679999999999999</v>
      </c>
      <c r="G119" s="135">
        <v>11.52</v>
      </c>
      <c r="H119" s="135">
        <v>0</v>
      </c>
      <c r="I119" s="135">
        <v>0</v>
      </c>
      <c r="J119" s="135">
        <v>0</v>
      </c>
      <c r="K119" s="135">
        <v>0</v>
      </c>
      <c r="L119" s="135">
        <v>24.479999999999997</v>
      </c>
      <c r="M119" s="135">
        <v>0</v>
      </c>
      <c r="N119" s="135">
        <v>0</v>
      </c>
      <c r="O119" s="135">
        <v>0.36</v>
      </c>
    </row>
    <row r="120" spans="1:15" s="107" customFormat="1" ht="31.5">
      <c r="A120" s="117">
        <v>156</v>
      </c>
      <c r="B120" s="118" t="s">
        <v>156</v>
      </c>
      <c r="C120" s="119">
        <v>250</v>
      </c>
      <c r="D120" s="135">
        <v>4.67</v>
      </c>
      <c r="E120" s="135">
        <v>8.01</v>
      </c>
      <c r="F120" s="135">
        <v>13.27</v>
      </c>
      <c r="G120" s="135">
        <v>133.19999999999999</v>
      </c>
      <c r="H120" s="135">
        <v>0</v>
      </c>
      <c r="I120" s="135">
        <v>27.33</v>
      </c>
      <c r="J120" s="135">
        <v>0</v>
      </c>
      <c r="K120" s="135">
        <v>0</v>
      </c>
      <c r="L120" s="135">
        <v>38.380000000000003</v>
      </c>
      <c r="M120" s="135">
        <v>0</v>
      </c>
      <c r="N120" s="135">
        <v>0</v>
      </c>
      <c r="O120" s="135">
        <v>0.87</v>
      </c>
    </row>
    <row r="121" spans="1:15" s="107" customFormat="1" ht="31.5">
      <c r="A121" s="117">
        <v>255</v>
      </c>
      <c r="B121" s="118" t="s">
        <v>169</v>
      </c>
      <c r="C121" s="119">
        <v>200</v>
      </c>
      <c r="D121" s="135">
        <v>6</v>
      </c>
      <c r="E121" s="135">
        <v>6.8</v>
      </c>
      <c r="F121" s="135">
        <v>34.700000000000003</v>
      </c>
      <c r="G121" s="135">
        <v>202</v>
      </c>
      <c r="H121" s="135">
        <v>0</v>
      </c>
      <c r="I121" s="135">
        <v>0</v>
      </c>
      <c r="J121" s="135">
        <v>0</v>
      </c>
      <c r="K121" s="135">
        <v>0</v>
      </c>
      <c r="L121" s="135">
        <v>24</v>
      </c>
      <c r="M121" s="135">
        <v>0</v>
      </c>
      <c r="N121" s="135">
        <v>100.67</v>
      </c>
      <c r="O121" s="135">
        <v>3.2</v>
      </c>
    </row>
    <row r="122" spans="1:15" s="107" customFormat="1" ht="31.5">
      <c r="A122" s="117">
        <v>204</v>
      </c>
      <c r="B122" s="118" t="s">
        <v>170</v>
      </c>
      <c r="C122" s="119" t="s">
        <v>145</v>
      </c>
      <c r="D122" s="135">
        <v>18</v>
      </c>
      <c r="E122" s="135">
        <v>19.34</v>
      </c>
      <c r="F122" s="135">
        <v>13.09</v>
      </c>
      <c r="G122" s="135">
        <v>298</v>
      </c>
      <c r="H122" s="135">
        <v>0.08</v>
      </c>
      <c r="I122" s="135">
        <v>0</v>
      </c>
      <c r="J122" s="135">
        <v>0</v>
      </c>
      <c r="K122" s="135">
        <v>0</v>
      </c>
      <c r="L122" s="135">
        <v>29.7</v>
      </c>
      <c r="M122" s="135">
        <v>0</v>
      </c>
      <c r="N122" s="135">
        <v>35.9</v>
      </c>
      <c r="O122" s="135">
        <v>3.1</v>
      </c>
    </row>
    <row r="123" spans="1:15" s="107" customFormat="1">
      <c r="A123" s="117">
        <v>591</v>
      </c>
      <c r="B123" s="106" t="s">
        <v>226</v>
      </c>
      <c r="C123" s="111">
        <v>200</v>
      </c>
      <c r="D123" s="115">
        <v>0</v>
      </c>
      <c r="E123" s="115">
        <v>0</v>
      </c>
      <c r="F123" s="115">
        <v>33.93</v>
      </c>
      <c r="G123" s="115">
        <v>129</v>
      </c>
      <c r="H123" s="115">
        <v>0</v>
      </c>
      <c r="I123" s="115">
        <v>0</v>
      </c>
      <c r="J123" s="115">
        <v>0</v>
      </c>
      <c r="K123" s="115">
        <v>0</v>
      </c>
      <c r="L123" s="115">
        <v>0.68</v>
      </c>
      <c r="M123" s="115">
        <v>0</v>
      </c>
      <c r="N123" s="115">
        <v>0</v>
      </c>
      <c r="O123" s="115">
        <v>0.1</v>
      </c>
    </row>
    <row r="124" spans="1:15" s="107" customFormat="1">
      <c r="A124" s="117" t="s">
        <v>54</v>
      </c>
      <c r="B124" s="133" t="s">
        <v>83</v>
      </c>
      <c r="C124" s="119">
        <v>60</v>
      </c>
      <c r="D124" s="135">
        <v>6.4</v>
      </c>
      <c r="E124" s="135">
        <v>2.7</v>
      </c>
      <c r="F124" s="135">
        <v>26.1</v>
      </c>
      <c r="G124" s="135">
        <v>164.4</v>
      </c>
      <c r="H124" s="135">
        <v>0.247</v>
      </c>
      <c r="I124" s="135">
        <v>0.12</v>
      </c>
      <c r="J124" s="135">
        <v>0</v>
      </c>
      <c r="K124" s="135">
        <v>0.114</v>
      </c>
      <c r="L124" s="135">
        <v>75</v>
      </c>
      <c r="M124" s="135">
        <v>77.400000000000006</v>
      </c>
      <c r="N124" s="135">
        <v>24.6</v>
      </c>
      <c r="O124" s="135">
        <v>2.16</v>
      </c>
    </row>
    <row r="125" spans="1:15" s="107" customFormat="1">
      <c r="A125" s="117" t="s">
        <v>56</v>
      </c>
      <c r="B125" s="133" t="s">
        <v>84</v>
      </c>
      <c r="C125" s="119">
        <v>30</v>
      </c>
      <c r="D125" s="135">
        <v>2.2999999999999998</v>
      </c>
      <c r="E125" s="135">
        <v>0.4</v>
      </c>
      <c r="F125" s="135">
        <v>11.3</v>
      </c>
      <c r="G125" s="135">
        <v>60.3</v>
      </c>
      <c r="H125" s="135">
        <v>0.06</v>
      </c>
      <c r="I125" s="135">
        <v>0</v>
      </c>
      <c r="J125" s="135">
        <v>0</v>
      </c>
      <c r="K125" s="135">
        <v>0.69</v>
      </c>
      <c r="L125" s="135">
        <v>9.9</v>
      </c>
      <c r="M125" s="135">
        <v>58.2</v>
      </c>
      <c r="N125" s="135">
        <v>17.100000000000001</v>
      </c>
      <c r="O125" s="135">
        <v>1.35</v>
      </c>
    </row>
    <row r="126" spans="1:15" s="107" customFormat="1">
      <c r="A126" s="110" t="s">
        <v>54</v>
      </c>
      <c r="B126" s="106" t="s">
        <v>148</v>
      </c>
      <c r="C126" s="111">
        <v>200</v>
      </c>
      <c r="D126" s="115">
        <v>1.8</v>
      </c>
      <c r="E126" s="115">
        <v>0.4</v>
      </c>
      <c r="F126" s="115">
        <v>16.2</v>
      </c>
      <c r="G126" s="115">
        <v>86</v>
      </c>
      <c r="H126" s="115">
        <v>0.08</v>
      </c>
      <c r="I126" s="115">
        <v>120</v>
      </c>
      <c r="J126" s="115">
        <v>16</v>
      </c>
      <c r="K126" s="115">
        <v>0.4</v>
      </c>
      <c r="L126" s="115">
        <v>68</v>
      </c>
      <c r="M126" s="115">
        <v>46</v>
      </c>
      <c r="N126" s="115">
        <v>26</v>
      </c>
      <c r="O126" s="115">
        <v>0.6</v>
      </c>
    </row>
    <row r="127" spans="1:15" s="107" customFormat="1">
      <c r="A127" s="110"/>
      <c r="B127" s="28" t="s">
        <v>85</v>
      </c>
      <c r="C127" s="124">
        <v>1045</v>
      </c>
      <c r="D127" s="142">
        <f>SUM(D119:D125)</f>
        <v>37.873999999999995</v>
      </c>
      <c r="E127" s="142">
        <f t="shared" ref="E127:O127" si="17">SUM(E119:E125)</f>
        <v>37.321999999999996</v>
      </c>
      <c r="F127" s="142">
        <f t="shared" si="17"/>
        <v>133.75800000000001</v>
      </c>
      <c r="G127" s="142">
        <f t="shared" si="17"/>
        <v>998.42</v>
      </c>
      <c r="H127" s="142">
        <f t="shared" si="17"/>
        <v>0.38700000000000001</v>
      </c>
      <c r="I127" s="142">
        <f t="shared" si="17"/>
        <v>27.45</v>
      </c>
      <c r="J127" s="142">
        <f t="shared" si="17"/>
        <v>0</v>
      </c>
      <c r="K127" s="142">
        <f t="shared" si="17"/>
        <v>0.80399999999999994</v>
      </c>
      <c r="L127" s="142">
        <f t="shared" si="17"/>
        <v>202.14000000000001</v>
      </c>
      <c r="M127" s="142">
        <f t="shared" si="17"/>
        <v>135.60000000000002</v>
      </c>
      <c r="N127" s="142">
        <f t="shared" si="17"/>
        <v>178.26999999999998</v>
      </c>
      <c r="O127" s="142">
        <f t="shared" si="17"/>
        <v>11.139999999999999</v>
      </c>
    </row>
    <row r="128" spans="1:15" s="107" customFormat="1">
      <c r="A128" s="110"/>
      <c r="B128" s="28" t="s">
        <v>146</v>
      </c>
      <c r="C128" s="123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1:15">
      <c r="A129" s="117" t="s">
        <v>257</v>
      </c>
      <c r="B129" s="106" t="s">
        <v>256</v>
      </c>
      <c r="C129" s="111">
        <v>250</v>
      </c>
      <c r="D129" s="115">
        <v>31.6</v>
      </c>
      <c r="E129" s="115">
        <v>44.5</v>
      </c>
      <c r="F129" s="115">
        <v>4.8</v>
      </c>
      <c r="G129" s="115">
        <v>547.29999999999995</v>
      </c>
      <c r="H129" s="115">
        <v>0.125</v>
      </c>
      <c r="I129" s="115">
        <v>2.5</v>
      </c>
      <c r="J129" s="115">
        <v>751</v>
      </c>
      <c r="K129" s="115">
        <v>0</v>
      </c>
      <c r="L129" s="115">
        <v>747</v>
      </c>
      <c r="M129" s="115">
        <v>650</v>
      </c>
      <c r="N129" s="115">
        <v>117</v>
      </c>
      <c r="O129" s="115">
        <v>3.75</v>
      </c>
    </row>
    <row r="130" spans="1:15" s="107" customFormat="1">
      <c r="A130" s="117" t="s">
        <v>54</v>
      </c>
      <c r="B130" s="133" t="s">
        <v>83</v>
      </c>
      <c r="C130" s="119">
        <v>40</v>
      </c>
      <c r="D130" s="135">
        <v>4.3</v>
      </c>
      <c r="E130" s="135">
        <v>1.8</v>
      </c>
      <c r="F130" s="135">
        <v>17.399999999999999</v>
      </c>
      <c r="G130" s="135">
        <v>109.6</v>
      </c>
      <c r="H130" s="135">
        <v>0.16400000000000001</v>
      </c>
      <c r="I130" s="135">
        <v>0.08</v>
      </c>
      <c r="J130" s="135">
        <v>0</v>
      </c>
      <c r="K130" s="135">
        <v>7.5999999999999998E-2</v>
      </c>
      <c r="L130" s="135">
        <v>50</v>
      </c>
      <c r="M130" s="135">
        <v>51.6</v>
      </c>
      <c r="N130" s="135">
        <v>16.399999999999999</v>
      </c>
      <c r="O130" s="135">
        <v>1.44</v>
      </c>
    </row>
    <row r="131" spans="1:15" s="107" customFormat="1">
      <c r="A131" s="158">
        <v>3</v>
      </c>
      <c r="B131" s="131" t="s">
        <v>154</v>
      </c>
      <c r="C131" s="130">
        <v>200</v>
      </c>
      <c r="D131" s="149">
        <v>4.0999999999999996</v>
      </c>
      <c r="E131" s="149">
        <v>4.2</v>
      </c>
      <c r="F131" s="149">
        <v>15.8</v>
      </c>
      <c r="G131" s="149">
        <v>116.8</v>
      </c>
      <c r="H131" s="149">
        <v>0.03</v>
      </c>
      <c r="I131" s="149">
        <v>1.6</v>
      </c>
      <c r="J131" s="149">
        <v>0.06</v>
      </c>
      <c r="K131" s="149">
        <v>0.3</v>
      </c>
      <c r="L131" s="149">
        <v>193.44</v>
      </c>
      <c r="M131" s="149">
        <v>180</v>
      </c>
      <c r="N131" s="149">
        <v>28</v>
      </c>
      <c r="O131" s="149">
        <v>1.1000000000000001</v>
      </c>
    </row>
    <row r="132" spans="1:15" s="107" customFormat="1">
      <c r="A132" s="110"/>
      <c r="B132" s="28" t="s">
        <v>149</v>
      </c>
      <c r="C132" s="124">
        <v>490</v>
      </c>
      <c r="D132" s="142">
        <f>SUM(D129:D131)</f>
        <v>40</v>
      </c>
      <c r="E132" s="142">
        <f t="shared" ref="E132:O132" si="18">SUM(E129:E131)</f>
        <v>50.5</v>
      </c>
      <c r="F132" s="142">
        <f t="shared" si="18"/>
        <v>38</v>
      </c>
      <c r="G132" s="142">
        <f t="shared" si="18"/>
        <v>773.69999999999993</v>
      </c>
      <c r="H132" s="142">
        <f t="shared" si="18"/>
        <v>0.31900000000000006</v>
      </c>
      <c r="I132" s="142">
        <f t="shared" si="18"/>
        <v>4.18</v>
      </c>
      <c r="J132" s="142">
        <f t="shared" si="18"/>
        <v>751.06</v>
      </c>
      <c r="K132" s="142">
        <f t="shared" si="18"/>
        <v>0.376</v>
      </c>
      <c r="L132" s="142">
        <f t="shared" si="18"/>
        <v>990.44</v>
      </c>
      <c r="M132" s="142">
        <f t="shared" si="18"/>
        <v>881.6</v>
      </c>
      <c r="N132" s="142">
        <f t="shared" si="18"/>
        <v>161.4</v>
      </c>
      <c r="O132" s="142">
        <f t="shared" si="18"/>
        <v>6.2899999999999991</v>
      </c>
    </row>
    <row r="133" spans="1:15" s="107" customFormat="1">
      <c r="A133" s="110"/>
      <c r="B133" s="28" t="s">
        <v>185</v>
      </c>
      <c r="C133" s="124">
        <f t="shared" ref="C133:O133" si="19">C132+C127+C116</f>
        <v>2180</v>
      </c>
      <c r="D133" s="124">
        <f t="shared" si="19"/>
        <v>107.10399999999998</v>
      </c>
      <c r="E133" s="124">
        <f t="shared" si="19"/>
        <v>105.532</v>
      </c>
      <c r="F133" s="124">
        <f t="shared" si="19"/>
        <v>256.91800000000001</v>
      </c>
      <c r="G133" s="124">
        <f t="shared" si="19"/>
        <v>2401.62</v>
      </c>
      <c r="H133" s="124">
        <f t="shared" si="19"/>
        <v>1.1400000000000001</v>
      </c>
      <c r="I133" s="124">
        <f t="shared" si="19"/>
        <v>81.55</v>
      </c>
      <c r="J133" s="124">
        <f t="shared" si="19"/>
        <v>751.06</v>
      </c>
      <c r="K133" s="124">
        <f t="shared" si="19"/>
        <v>2.0309999999999997</v>
      </c>
      <c r="L133" s="124">
        <f t="shared" si="19"/>
        <v>1378.6000000000001</v>
      </c>
      <c r="M133" s="124">
        <f t="shared" si="19"/>
        <v>1160.8</v>
      </c>
      <c r="N133" s="124">
        <f t="shared" si="19"/>
        <v>501.02</v>
      </c>
      <c r="O133" s="124">
        <f t="shared" si="19"/>
        <v>25.354999999999997</v>
      </c>
    </row>
    <row r="134" spans="1:15" s="107" customFormat="1">
      <c r="A134" s="180" t="s">
        <v>234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</row>
    <row r="135" spans="1:15" s="107" customFormat="1">
      <c r="A135" s="189" t="s">
        <v>70</v>
      </c>
      <c r="B135" s="191" t="s">
        <v>71</v>
      </c>
      <c r="C135" s="189" t="s">
        <v>62</v>
      </c>
      <c r="D135" s="186" t="s">
        <v>72</v>
      </c>
      <c r="E135" s="187"/>
      <c r="F135" s="188"/>
      <c r="G135" s="140" t="s">
        <v>73</v>
      </c>
      <c r="H135" s="140"/>
      <c r="I135" s="186" t="s">
        <v>219</v>
      </c>
      <c r="J135" s="187"/>
      <c r="K135" s="187"/>
      <c r="L135" s="187"/>
      <c r="M135" s="187"/>
      <c r="N135" s="187"/>
      <c r="O135" s="188"/>
    </row>
    <row r="136" spans="1:15" s="107" customFormat="1">
      <c r="A136" s="190"/>
      <c r="B136" s="192"/>
      <c r="C136" s="190"/>
      <c r="D136" s="140" t="s">
        <v>16</v>
      </c>
      <c r="E136" s="140" t="s">
        <v>17</v>
      </c>
      <c r="F136" s="140" t="s">
        <v>18</v>
      </c>
      <c r="G136" s="140" t="s">
        <v>74</v>
      </c>
      <c r="H136" s="140" t="s">
        <v>75</v>
      </c>
      <c r="I136" s="140" t="s">
        <v>20</v>
      </c>
      <c r="J136" s="140" t="s">
        <v>21</v>
      </c>
      <c r="K136" s="140" t="s">
        <v>76</v>
      </c>
      <c r="L136" s="140" t="s">
        <v>77</v>
      </c>
      <c r="M136" s="140" t="s">
        <v>23</v>
      </c>
      <c r="N136" s="140" t="s">
        <v>24</v>
      </c>
      <c r="O136" s="140" t="s">
        <v>25</v>
      </c>
    </row>
    <row r="137" spans="1:15" s="107" customFormat="1">
      <c r="A137" s="28"/>
      <c r="B137" s="28" t="s">
        <v>78</v>
      </c>
      <c r="C137" s="28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</row>
    <row r="138" spans="1:15" s="161" customFormat="1" ht="31.5">
      <c r="A138" s="117">
        <v>71</v>
      </c>
      <c r="B138" s="133" t="s">
        <v>260</v>
      </c>
      <c r="C138" s="119">
        <v>60</v>
      </c>
      <c r="D138" s="135">
        <v>0.6</v>
      </c>
      <c r="E138" s="135">
        <v>0.1</v>
      </c>
      <c r="F138" s="135">
        <v>2.6</v>
      </c>
      <c r="G138" s="135">
        <v>12</v>
      </c>
      <c r="H138" s="135">
        <v>0.03</v>
      </c>
      <c r="I138" s="135">
        <v>12.5</v>
      </c>
      <c r="J138" s="135">
        <v>21</v>
      </c>
      <c r="K138" s="135">
        <v>0.27</v>
      </c>
      <c r="L138" s="135">
        <v>5</v>
      </c>
      <c r="M138" s="135">
        <v>12</v>
      </c>
      <c r="N138" s="135">
        <v>5.5</v>
      </c>
      <c r="O138" s="135">
        <v>0.45</v>
      </c>
    </row>
    <row r="139" spans="1:15" s="161" customFormat="1" ht="31.5">
      <c r="A139" s="117">
        <v>70</v>
      </c>
      <c r="B139" s="133" t="s">
        <v>261</v>
      </c>
      <c r="C139" s="119">
        <v>60</v>
      </c>
      <c r="D139" s="135">
        <v>0.42</v>
      </c>
      <c r="E139" s="135">
        <v>0.06</v>
      </c>
      <c r="F139" s="135">
        <v>1.1399999999999999</v>
      </c>
      <c r="G139" s="135">
        <v>9.6</v>
      </c>
      <c r="H139" s="135">
        <v>0</v>
      </c>
      <c r="I139" s="135">
        <v>0</v>
      </c>
      <c r="J139" s="135">
        <v>0</v>
      </c>
      <c r="K139" s="135">
        <v>0</v>
      </c>
      <c r="L139" s="135">
        <v>20.399999999999999</v>
      </c>
      <c r="M139" s="135">
        <v>0</v>
      </c>
      <c r="N139" s="135">
        <v>0</v>
      </c>
      <c r="O139" s="135">
        <v>0.3</v>
      </c>
    </row>
    <row r="140" spans="1:15" s="161" customFormat="1" ht="31.5">
      <c r="A140" s="117">
        <v>290</v>
      </c>
      <c r="B140" s="133" t="s">
        <v>140</v>
      </c>
      <c r="C140" s="119">
        <v>180</v>
      </c>
      <c r="D140" s="135">
        <v>6.62</v>
      </c>
      <c r="E140" s="135">
        <v>6.35</v>
      </c>
      <c r="F140" s="135">
        <v>42.38</v>
      </c>
      <c r="G140" s="135">
        <v>184</v>
      </c>
      <c r="H140" s="135">
        <v>0</v>
      </c>
      <c r="I140" s="135">
        <v>0</v>
      </c>
      <c r="J140" s="135">
        <v>0</v>
      </c>
      <c r="K140" s="135">
        <v>0</v>
      </c>
      <c r="L140" s="135">
        <v>14.4</v>
      </c>
      <c r="M140" s="135">
        <v>0</v>
      </c>
      <c r="N140" s="135">
        <v>9</v>
      </c>
      <c r="O140" s="135">
        <v>0.9</v>
      </c>
    </row>
    <row r="141" spans="1:15" s="107" customFormat="1" ht="31.5">
      <c r="A141" s="117">
        <v>150</v>
      </c>
      <c r="B141" s="133" t="s">
        <v>272</v>
      </c>
      <c r="C141" s="119">
        <v>70</v>
      </c>
      <c r="D141" s="135">
        <v>12.34</v>
      </c>
      <c r="E141" s="135">
        <v>11.51</v>
      </c>
      <c r="F141" s="135">
        <v>2.35</v>
      </c>
      <c r="G141" s="135">
        <v>157.69999999999999</v>
      </c>
      <c r="H141" s="135">
        <v>7.0000000000000007E-2</v>
      </c>
      <c r="I141" s="135">
        <v>0.2</v>
      </c>
      <c r="J141" s="135">
        <v>0</v>
      </c>
      <c r="K141" s="135">
        <v>0</v>
      </c>
      <c r="L141" s="135">
        <v>30.1</v>
      </c>
      <c r="M141" s="135">
        <v>0</v>
      </c>
      <c r="N141" s="135">
        <v>0</v>
      </c>
      <c r="O141" s="135">
        <v>2</v>
      </c>
    </row>
    <row r="142" spans="1:15" s="107" customFormat="1">
      <c r="A142" s="117">
        <v>294</v>
      </c>
      <c r="B142" s="118" t="s">
        <v>183</v>
      </c>
      <c r="C142" s="111" t="s">
        <v>143</v>
      </c>
      <c r="D142" s="115">
        <v>7.0000000000000007E-2</v>
      </c>
      <c r="E142" s="115">
        <v>0.01</v>
      </c>
      <c r="F142" s="115">
        <v>15.31</v>
      </c>
      <c r="G142" s="115">
        <v>61.62</v>
      </c>
      <c r="H142" s="115">
        <v>0</v>
      </c>
      <c r="I142" s="135">
        <v>2.2000000000000002</v>
      </c>
      <c r="J142" s="135">
        <v>0</v>
      </c>
      <c r="K142" s="135">
        <v>0</v>
      </c>
      <c r="L142" s="135">
        <v>12</v>
      </c>
      <c r="M142" s="115">
        <v>4</v>
      </c>
      <c r="N142" s="115">
        <v>4</v>
      </c>
      <c r="O142" s="115">
        <v>0.8</v>
      </c>
    </row>
    <row r="143" spans="1:15" s="107" customFormat="1">
      <c r="A143" s="117" t="s">
        <v>54</v>
      </c>
      <c r="B143" s="106" t="s">
        <v>171</v>
      </c>
      <c r="C143" s="111">
        <v>100</v>
      </c>
      <c r="D143" s="135">
        <v>0.8</v>
      </c>
      <c r="E143" s="135">
        <v>0.2</v>
      </c>
      <c r="F143" s="135">
        <v>7.5</v>
      </c>
      <c r="G143" s="135">
        <v>38</v>
      </c>
      <c r="H143" s="135">
        <v>0.06</v>
      </c>
      <c r="I143" s="135">
        <v>38</v>
      </c>
      <c r="J143" s="135">
        <v>10</v>
      </c>
      <c r="K143" s="135">
        <v>0.2</v>
      </c>
      <c r="L143" s="135">
        <v>35</v>
      </c>
      <c r="M143" s="135">
        <v>17</v>
      </c>
      <c r="N143" s="135">
        <v>11</v>
      </c>
      <c r="O143" s="135">
        <v>0.1</v>
      </c>
    </row>
    <row r="144" spans="1:15" s="107" customFormat="1">
      <c r="A144" s="117" t="s">
        <v>54</v>
      </c>
      <c r="B144" s="133" t="s">
        <v>83</v>
      </c>
      <c r="C144" s="119">
        <v>40</v>
      </c>
      <c r="D144" s="135">
        <v>4.3</v>
      </c>
      <c r="E144" s="135">
        <v>1.8</v>
      </c>
      <c r="F144" s="135">
        <v>17.399999999999999</v>
      </c>
      <c r="G144" s="135">
        <v>109.6</v>
      </c>
      <c r="H144" s="135">
        <v>0.16400000000000001</v>
      </c>
      <c r="I144" s="135">
        <v>0.08</v>
      </c>
      <c r="J144" s="135">
        <v>0</v>
      </c>
      <c r="K144" s="135">
        <v>7.5999999999999998E-2</v>
      </c>
      <c r="L144" s="135">
        <v>50</v>
      </c>
      <c r="M144" s="135">
        <v>51.6</v>
      </c>
      <c r="N144" s="135">
        <v>16.399999999999999</v>
      </c>
      <c r="O144" s="135">
        <v>1.44</v>
      </c>
    </row>
    <row r="145" spans="1:15" s="107" customFormat="1">
      <c r="A145" s="117" t="s">
        <v>56</v>
      </c>
      <c r="B145" s="133" t="s">
        <v>80</v>
      </c>
      <c r="C145" s="119">
        <v>25</v>
      </c>
      <c r="D145" s="135">
        <v>1.9</v>
      </c>
      <c r="E145" s="135">
        <v>0.4</v>
      </c>
      <c r="F145" s="135">
        <v>9.4</v>
      </c>
      <c r="G145" s="135">
        <v>50.2</v>
      </c>
      <c r="H145" s="135">
        <v>0.05</v>
      </c>
      <c r="I145" s="135">
        <v>0</v>
      </c>
      <c r="J145" s="135">
        <v>0</v>
      </c>
      <c r="K145" s="135">
        <v>0.57499999999999996</v>
      </c>
      <c r="L145" s="135">
        <v>8.25</v>
      </c>
      <c r="M145" s="135">
        <v>48.5</v>
      </c>
      <c r="N145" s="135">
        <v>14.25</v>
      </c>
      <c r="O145" s="135">
        <v>1.125</v>
      </c>
    </row>
    <row r="146" spans="1:15" s="107" customFormat="1">
      <c r="A146" s="110"/>
      <c r="B146" s="28" t="s">
        <v>87</v>
      </c>
      <c r="C146" s="124">
        <v>682</v>
      </c>
      <c r="D146" s="142">
        <f>SUM(D139:D145)</f>
        <v>26.45</v>
      </c>
      <c r="E146" s="142">
        <f t="shared" ref="E146:O146" si="20">SUM(E139:E145)</f>
        <v>20.329999999999998</v>
      </c>
      <c r="F146" s="142">
        <f t="shared" si="20"/>
        <v>95.480000000000018</v>
      </c>
      <c r="G146" s="142">
        <f t="shared" si="20"/>
        <v>610.72</v>
      </c>
      <c r="H146" s="142">
        <f t="shared" si="20"/>
        <v>0.34400000000000003</v>
      </c>
      <c r="I146" s="142">
        <f t="shared" si="20"/>
        <v>40.479999999999997</v>
      </c>
      <c r="J146" s="142">
        <f t="shared" si="20"/>
        <v>10</v>
      </c>
      <c r="K146" s="142">
        <f t="shared" si="20"/>
        <v>0.85099999999999998</v>
      </c>
      <c r="L146" s="142">
        <f t="shared" si="20"/>
        <v>170.15</v>
      </c>
      <c r="M146" s="142">
        <f t="shared" si="20"/>
        <v>121.1</v>
      </c>
      <c r="N146" s="142">
        <f t="shared" si="20"/>
        <v>54.65</v>
      </c>
      <c r="O146" s="142">
        <f t="shared" si="20"/>
        <v>6.6649999999999991</v>
      </c>
    </row>
    <row r="147" spans="1:15" s="107" customFormat="1">
      <c r="A147" s="110"/>
      <c r="B147" s="28" t="s">
        <v>82</v>
      </c>
      <c r="C147" s="120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</row>
    <row r="148" spans="1:15" s="107" customFormat="1" ht="31.5">
      <c r="A148" s="117" t="s">
        <v>222</v>
      </c>
      <c r="B148" s="133" t="s">
        <v>172</v>
      </c>
      <c r="C148" s="119">
        <v>250</v>
      </c>
      <c r="D148" s="135">
        <v>9.08</v>
      </c>
      <c r="E148" s="135">
        <v>7.56</v>
      </c>
      <c r="F148" s="135">
        <v>33.64</v>
      </c>
      <c r="G148" s="135">
        <v>245</v>
      </c>
      <c r="H148" s="135">
        <v>0</v>
      </c>
      <c r="I148" s="135">
        <v>35.700000000000003</v>
      </c>
      <c r="J148" s="135">
        <v>0</v>
      </c>
      <c r="K148" s="135">
        <v>0</v>
      </c>
      <c r="L148" s="135">
        <v>41.3</v>
      </c>
      <c r="M148" s="135">
        <v>0</v>
      </c>
      <c r="N148" s="135">
        <v>61.34</v>
      </c>
      <c r="O148" s="135">
        <v>2.17</v>
      </c>
    </row>
    <row r="149" spans="1:15" s="107" customFormat="1" ht="31.5">
      <c r="A149" s="117">
        <v>413</v>
      </c>
      <c r="B149" s="118" t="s">
        <v>173</v>
      </c>
      <c r="C149" s="119" t="s">
        <v>44</v>
      </c>
      <c r="D149" s="135">
        <v>17.2</v>
      </c>
      <c r="E149" s="135">
        <v>26</v>
      </c>
      <c r="F149" s="135">
        <v>7.17</v>
      </c>
      <c r="G149" s="135">
        <v>367</v>
      </c>
      <c r="H149" s="135">
        <v>0</v>
      </c>
      <c r="I149" s="135">
        <v>0</v>
      </c>
      <c r="J149" s="135">
        <v>0</v>
      </c>
      <c r="K149" s="135">
        <v>0</v>
      </c>
      <c r="L149" s="135">
        <v>46.25</v>
      </c>
      <c r="M149" s="135">
        <v>0</v>
      </c>
      <c r="N149" s="135">
        <v>125.6</v>
      </c>
      <c r="O149" s="135">
        <v>3</v>
      </c>
    </row>
    <row r="150" spans="1:15" s="107" customFormat="1">
      <c r="A150" s="117" t="s">
        <v>202</v>
      </c>
      <c r="B150" s="137" t="s">
        <v>188</v>
      </c>
      <c r="C150" s="119">
        <v>200</v>
      </c>
      <c r="D150" s="135">
        <v>3.87</v>
      </c>
      <c r="E150" s="135">
        <v>9.8699999999999992</v>
      </c>
      <c r="F150" s="135">
        <v>20.53</v>
      </c>
      <c r="G150" s="135">
        <v>186.67</v>
      </c>
      <c r="H150" s="135">
        <v>0</v>
      </c>
      <c r="I150" s="135">
        <v>42.67</v>
      </c>
      <c r="J150" s="135">
        <v>0</v>
      </c>
      <c r="K150" s="135">
        <v>0</v>
      </c>
      <c r="L150" s="135">
        <v>90.67</v>
      </c>
      <c r="M150" s="135">
        <v>0</v>
      </c>
      <c r="N150" s="135">
        <v>44</v>
      </c>
      <c r="O150" s="135">
        <v>1.07</v>
      </c>
    </row>
    <row r="151" spans="1:15" s="161" customFormat="1">
      <c r="A151" s="117" t="s">
        <v>56</v>
      </c>
      <c r="B151" s="133" t="s">
        <v>139</v>
      </c>
      <c r="C151" s="119">
        <v>200</v>
      </c>
      <c r="D151" s="135">
        <v>1</v>
      </c>
      <c r="E151" s="135">
        <v>0.2</v>
      </c>
      <c r="F151" s="135">
        <v>20.2</v>
      </c>
      <c r="G151" s="135">
        <v>92</v>
      </c>
      <c r="H151" s="135">
        <v>0.02</v>
      </c>
      <c r="I151" s="135">
        <v>4</v>
      </c>
      <c r="J151" s="135">
        <v>0</v>
      </c>
      <c r="K151" s="135">
        <v>0.2</v>
      </c>
      <c r="L151" s="135">
        <v>14</v>
      </c>
      <c r="M151" s="135">
        <v>14</v>
      </c>
      <c r="N151" s="135">
        <v>8</v>
      </c>
      <c r="O151" s="135">
        <v>2.8</v>
      </c>
    </row>
    <row r="152" spans="1:15" s="107" customFormat="1">
      <c r="A152" s="117" t="s">
        <v>54</v>
      </c>
      <c r="B152" s="133" t="s">
        <v>83</v>
      </c>
      <c r="C152" s="119">
        <v>60</v>
      </c>
      <c r="D152" s="135">
        <v>6.4</v>
      </c>
      <c r="E152" s="135">
        <v>2.7</v>
      </c>
      <c r="F152" s="135">
        <v>26.1</v>
      </c>
      <c r="G152" s="135">
        <v>164.4</v>
      </c>
      <c r="H152" s="135">
        <v>0.247</v>
      </c>
      <c r="I152" s="135">
        <v>0.12</v>
      </c>
      <c r="J152" s="135">
        <v>0</v>
      </c>
      <c r="K152" s="135">
        <v>0.114</v>
      </c>
      <c r="L152" s="135">
        <v>75</v>
      </c>
      <c r="M152" s="135">
        <v>77.400000000000006</v>
      </c>
      <c r="N152" s="135">
        <v>24.6</v>
      </c>
      <c r="O152" s="135">
        <v>2.16</v>
      </c>
    </row>
    <row r="153" spans="1:15" s="107" customFormat="1">
      <c r="A153" s="117" t="s">
        <v>56</v>
      </c>
      <c r="B153" s="133" t="s">
        <v>80</v>
      </c>
      <c r="C153" s="119">
        <v>30</v>
      </c>
      <c r="D153" s="135">
        <v>2.2999999999999998</v>
      </c>
      <c r="E153" s="135">
        <v>0.4</v>
      </c>
      <c r="F153" s="135">
        <v>11.3</v>
      </c>
      <c r="G153" s="135">
        <v>60.3</v>
      </c>
      <c r="H153" s="135">
        <v>0.06</v>
      </c>
      <c r="I153" s="135">
        <v>0</v>
      </c>
      <c r="J153" s="135">
        <v>0</v>
      </c>
      <c r="K153" s="135">
        <v>0.69</v>
      </c>
      <c r="L153" s="135">
        <v>9.9</v>
      </c>
      <c r="M153" s="135">
        <v>58.2</v>
      </c>
      <c r="N153" s="135">
        <v>17.100000000000001</v>
      </c>
      <c r="O153" s="135">
        <v>1.35</v>
      </c>
    </row>
    <row r="154" spans="1:15" s="107" customFormat="1">
      <c r="A154" s="110"/>
      <c r="B154" s="28" t="s">
        <v>85</v>
      </c>
      <c r="C154" s="127">
        <v>890</v>
      </c>
      <c r="D154" s="142">
        <f>SUM(D148:D153)</f>
        <v>39.85</v>
      </c>
      <c r="E154" s="142">
        <f t="shared" ref="E154:O154" si="21">SUM(E148:E153)</f>
        <v>46.730000000000004</v>
      </c>
      <c r="F154" s="142">
        <f t="shared" si="21"/>
        <v>118.94000000000001</v>
      </c>
      <c r="G154" s="142">
        <f t="shared" si="21"/>
        <v>1115.3699999999999</v>
      </c>
      <c r="H154" s="142">
        <f t="shared" si="21"/>
        <v>0.32700000000000001</v>
      </c>
      <c r="I154" s="142">
        <f t="shared" si="21"/>
        <v>82.490000000000009</v>
      </c>
      <c r="J154" s="142">
        <f t="shared" si="21"/>
        <v>0</v>
      </c>
      <c r="K154" s="142">
        <f t="shared" si="21"/>
        <v>1.004</v>
      </c>
      <c r="L154" s="142">
        <f t="shared" si="21"/>
        <v>277.12</v>
      </c>
      <c r="M154" s="142">
        <f t="shared" si="21"/>
        <v>149.60000000000002</v>
      </c>
      <c r="N154" s="142">
        <f t="shared" si="21"/>
        <v>280.64000000000004</v>
      </c>
      <c r="O154" s="142">
        <f t="shared" si="21"/>
        <v>12.549999999999999</v>
      </c>
    </row>
    <row r="155" spans="1:15" s="107" customFormat="1">
      <c r="A155" s="110"/>
      <c r="B155" s="28" t="s">
        <v>146</v>
      </c>
      <c r="C155" s="111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</row>
    <row r="156" spans="1:15" s="107" customFormat="1">
      <c r="A156" s="117" t="s">
        <v>221</v>
      </c>
      <c r="B156" s="114" t="s">
        <v>164</v>
      </c>
      <c r="C156" s="111">
        <v>200</v>
      </c>
      <c r="D156" s="115">
        <v>5.6</v>
      </c>
      <c r="E156" s="115">
        <v>6.38</v>
      </c>
      <c r="F156" s="115">
        <v>8.18</v>
      </c>
      <c r="G156" s="141">
        <v>112.24</v>
      </c>
      <c r="H156" s="115">
        <v>0.08</v>
      </c>
      <c r="I156" s="115">
        <v>1.4</v>
      </c>
      <c r="J156" s="115">
        <v>40</v>
      </c>
      <c r="K156" s="115">
        <v>0</v>
      </c>
      <c r="L156" s="115">
        <v>240</v>
      </c>
      <c r="M156" s="115">
        <v>180</v>
      </c>
      <c r="N156" s="115">
        <v>28</v>
      </c>
      <c r="O156" s="115">
        <v>0.2</v>
      </c>
    </row>
    <row r="157" spans="1:15">
      <c r="A157" s="117" t="s">
        <v>54</v>
      </c>
      <c r="B157" s="133" t="s">
        <v>191</v>
      </c>
      <c r="C157" s="123">
        <v>100</v>
      </c>
      <c r="D157" s="151">
        <v>7.4</v>
      </c>
      <c r="E157" s="151">
        <v>8.6199999999999992</v>
      </c>
      <c r="F157" s="151">
        <v>57.93</v>
      </c>
      <c r="G157" s="151">
        <v>351.93</v>
      </c>
      <c r="H157" s="151">
        <v>0.1</v>
      </c>
      <c r="I157" s="151">
        <v>0.12</v>
      </c>
      <c r="J157" s="151">
        <v>0</v>
      </c>
      <c r="K157" s="151">
        <v>0</v>
      </c>
      <c r="L157" s="151">
        <v>25.77</v>
      </c>
      <c r="M157" s="151">
        <v>0</v>
      </c>
      <c r="N157" s="151">
        <v>0</v>
      </c>
      <c r="O157" s="151">
        <v>0.95</v>
      </c>
    </row>
    <row r="158" spans="1:15">
      <c r="A158" s="117" t="s">
        <v>54</v>
      </c>
      <c r="B158" s="133" t="s">
        <v>161</v>
      </c>
      <c r="C158" s="119">
        <v>200</v>
      </c>
      <c r="D158" s="135">
        <v>3</v>
      </c>
      <c r="E158" s="135">
        <v>1</v>
      </c>
      <c r="F158" s="135">
        <v>42</v>
      </c>
      <c r="G158" s="135">
        <v>192</v>
      </c>
      <c r="H158" s="135">
        <v>0.08</v>
      </c>
      <c r="I158" s="135">
        <v>20</v>
      </c>
      <c r="J158" s="135">
        <v>40</v>
      </c>
      <c r="K158" s="135">
        <v>0.08</v>
      </c>
      <c r="L158" s="135">
        <v>16</v>
      </c>
      <c r="M158" s="135">
        <v>56</v>
      </c>
      <c r="N158" s="135">
        <v>84</v>
      </c>
      <c r="O158" s="135">
        <v>1.2</v>
      </c>
    </row>
    <row r="159" spans="1:15" s="107" customFormat="1">
      <c r="A159" s="110"/>
      <c r="B159" s="28" t="s">
        <v>149</v>
      </c>
      <c r="C159" s="127">
        <v>500</v>
      </c>
      <c r="D159" s="142">
        <f t="shared" ref="D159:O159" si="22">SUM(D156:D158)</f>
        <v>16</v>
      </c>
      <c r="E159" s="142">
        <f t="shared" si="22"/>
        <v>16</v>
      </c>
      <c r="F159" s="142">
        <f t="shared" si="22"/>
        <v>108.11</v>
      </c>
      <c r="G159" s="142">
        <f t="shared" si="22"/>
        <v>656.17000000000007</v>
      </c>
      <c r="H159" s="142">
        <f t="shared" si="22"/>
        <v>0.26</v>
      </c>
      <c r="I159" s="142">
        <f t="shared" si="22"/>
        <v>21.52</v>
      </c>
      <c r="J159" s="142">
        <f t="shared" si="22"/>
        <v>80</v>
      </c>
      <c r="K159" s="142">
        <f t="shared" si="22"/>
        <v>0.08</v>
      </c>
      <c r="L159" s="142">
        <f t="shared" si="22"/>
        <v>281.77</v>
      </c>
      <c r="M159" s="142">
        <f t="shared" si="22"/>
        <v>236</v>
      </c>
      <c r="N159" s="142">
        <f t="shared" si="22"/>
        <v>112</v>
      </c>
      <c r="O159" s="142">
        <f t="shared" si="22"/>
        <v>2.3499999999999996</v>
      </c>
    </row>
    <row r="160" spans="1:15" s="107" customFormat="1">
      <c r="A160" s="110"/>
      <c r="B160" s="28" t="s">
        <v>185</v>
      </c>
      <c r="C160" s="124">
        <f>C159+C154+C146</f>
        <v>2072</v>
      </c>
      <c r="D160" s="124">
        <f t="shared" ref="D160:O160" si="23">D159+D154+D146</f>
        <v>82.3</v>
      </c>
      <c r="E160" s="124">
        <f t="shared" si="23"/>
        <v>83.06</v>
      </c>
      <c r="F160" s="124">
        <f t="shared" si="23"/>
        <v>322.53000000000003</v>
      </c>
      <c r="G160" s="124">
        <f t="shared" si="23"/>
        <v>2382.2600000000002</v>
      </c>
      <c r="H160" s="124">
        <f t="shared" si="23"/>
        <v>0.93100000000000005</v>
      </c>
      <c r="I160" s="124">
        <f t="shared" si="23"/>
        <v>144.49</v>
      </c>
      <c r="J160" s="124">
        <f t="shared" si="23"/>
        <v>90</v>
      </c>
      <c r="K160" s="124">
        <f t="shared" si="23"/>
        <v>1.9350000000000001</v>
      </c>
      <c r="L160" s="124">
        <f t="shared" si="23"/>
        <v>729.04</v>
      </c>
      <c r="M160" s="124">
        <f t="shared" si="23"/>
        <v>506.70000000000005</v>
      </c>
      <c r="N160" s="124">
        <f t="shared" si="23"/>
        <v>447.29</v>
      </c>
      <c r="O160" s="124">
        <f t="shared" si="23"/>
        <v>21.564999999999998</v>
      </c>
    </row>
    <row r="161" spans="1:15" s="107" customFormat="1">
      <c r="A161" s="180" t="s">
        <v>235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2"/>
    </row>
    <row r="162" spans="1:15" s="107" customFormat="1">
      <c r="A162" s="189" t="s">
        <v>70</v>
      </c>
      <c r="B162" s="191" t="s">
        <v>71</v>
      </c>
      <c r="C162" s="189" t="s">
        <v>62</v>
      </c>
      <c r="D162" s="186" t="s">
        <v>72</v>
      </c>
      <c r="E162" s="187"/>
      <c r="F162" s="188"/>
      <c r="G162" s="140" t="s">
        <v>73</v>
      </c>
      <c r="H162" s="140"/>
      <c r="I162" s="186" t="s">
        <v>219</v>
      </c>
      <c r="J162" s="187"/>
      <c r="K162" s="187"/>
      <c r="L162" s="187"/>
      <c r="M162" s="187"/>
      <c r="N162" s="187"/>
      <c r="O162" s="188"/>
    </row>
    <row r="163" spans="1:15" s="107" customFormat="1">
      <c r="A163" s="190"/>
      <c r="B163" s="192"/>
      <c r="C163" s="190"/>
      <c r="D163" s="140" t="s">
        <v>16</v>
      </c>
      <c r="E163" s="140" t="s">
        <v>17</v>
      </c>
      <c r="F163" s="140" t="s">
        <v>18</v>
      </c>
      <c r="G163" s="140" t="s">
        <v>74</v>
      </c>
      <c r="H163" s="140" t="s">
        <v>75</v>
      </c>
      <c r="I163" s="140" t="s">
        <v>20</v>
      </c>
      <c r="J163" s="140" t="s">
        <v>21</v>
      </c>
      <c r="K163" s="140" t="s">
        <v>76</v>
      </c>
      <c r="L163" s="140" t="s">
        <v>77</v>
      </c>
      <c r="M163" s="140" t="s">
        <v>23</v>
      </c>
      <c r="N163" s="140" t="s">
        <v>24</v>
      </c>
      <c r="O163" s="140" t="s">
        <v>25</v>
      </c>
    </row>
    <row r="164" spans="1:15" s="107" customFormat="1">
      <c r="A164" s="110"/>
      <c r="B164" s="28" t="s">
        <v>78</v>
      </c>
      <c r="C164" s="28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</row>
    <row r="165" spans="1:15" s="107" customFormat="1" ht="47.25">
      <c r="A165" s="117" t="s">
        <v>242</v>
      </c>
      <c r="B165" s="133" t="s">
        <v>196</v>
      </c>
      <c r="C165" s="119" t="s">
        <v>125</v>
      </c>
      <c r="D165" s="135">
        <v>8.1999999999999993</v>
      </c>
      <c r="E165" s="135">
        <v>12.75</v>
      </c>
      <c r="F165" s="135">
        <v>57.75</v>
      </c>
      <c r="G165" s="135">
        <v>406.25</v>
      </c>
      <c r="H165" s="135">
        <v>0</v>
      </c>
      <c r="I165" s="135">
        <v>9.9499999999999993</v>
      </c>
      <c r="J165" s="135">
        <v>0</v>
      </c>
      <c r="K165" s="135">
        <v>0</v>
      </c>
      <c r="L165" s="135">
        <v>110.74</v>
      </c>
      <c r="M165" s="135">
        <v>0</v>
      </c>
      <c r="N165" s="135">
        <v>36.58</v>
      </c>
      <c r="O165" s="135">
        <v>1.39</v>
      </c>
    </row>
    <row r="166" spans="1:15" s="107" customFormat="1">
      <c r="A166" s="117">
        <v>209</v>
      </c>
      <c r="B166" s="133" t="s">
        <v>174</v>
      </c>
      <c r="C166" s="119">
        <v>40</v>
      </c>
      <c r="D166" s="135">
        <v>5.0999999999999996</v>
      </c>
      <c r="E166" s="135">
        <v>4.5999999999999996</v>
      </c>
      <c r="F166" s="135">
        <v>0.3</v>
      </c>
      <c r="G166" s="135">
        <v>63</v>
      </c>
      <c r="H166" s="135">
        <v>0.03</v>
      </c>
      <c r="I166" s="135">
        <v>0</v>
      </c>
      <c r="J166" s="135">
        <v>100</v>
      </c>
      <c r="K166" s="135">
        <v>0</v>
      </c>
      <c r="L166" s="135">
        <v>22</v>
      </c>
      <c r="M166" s="135">
        <v>77</v>
      </c>
      <c r="N166" s="135">
        <v>4.8</v>
      </c>
      <c r="O166" s="135">
        <v>1</v>
      </c>
    </row>
    <row r="167" spans="1:15" s="107" customFormat="1" ht="31.5">
      <c r="A167" s="117">
        <v>379</v>
      </c>
      <c r="B167" s="133" t="s">
        <v>175</v>
      </c>
      <c r="C167" s="111">
        <v>200</v>
      </c>
      <c r="D167" s="115">
        <v>5.0999999999999996</v>
      </c>
      <c r="E167" s="115">
        <v>4.9000000000000004</v>
      </c>
      <c r="F167" s="115">
        <v>13.35</v>
      </c>
      <c r="G167" s="115">
        <v>117.3</v>
      </c>
      <c r="H167" s="115">
        <v>0.01</v>
      </c>
      <c r="I167" s="115">
        <v>1.5</v>
      </c>
      <c r="J167" s="115">
        <v>0.02</v>
      </c>
      <c r="K167" s="115">
        <v>0</v>
      </c>
      <c r="L167" s="115">
        <v>193.44</v>
      </c>
      <c r="M167" s="115">
        <v>47.4</v>
      </c>
      <c r="N167" s="115">
        <v>43.5</v>
      </c>
      <c r="O167" s="115">
        <v>1.27</v>
      </c>
    </row>
    <row r="168" spans="1:15" s="107" customFormat="1">
      <c r="A168" s="117" t="s">
        <v>54</v>
      </c>
      <c r="B168" s="133" t="s">
        <v>83</v>
      </c>
      <c r="C168" s="119">
        <v>40</v>
      </c>
      <c r="D168" s="135">
        <v>4.3</v>
      </c>
      <c r="E168" s="135">
        <v>1.8</v>
      </c>
      <c r="F168" s="135">
        <v>17.399999999999999</v>
      </c>
      <c r="G168" s="135">
        <v>109.6</v>
      </c>
      <c r="H168" s="135">
        <v>0.16400000000000001</v>
      </c>
      <c r="I168" s="135">
        <v>0.08</v>
      </c>
      <c r="J168" s="135">
        <v>0</v>
      </c>
      <c r="K168" s="135">
        <v>7.5999999999999998E-2</v>
      </c>
      <c r="L168" s="135">
        <v>50</v>
      </c>
      <c r="M168" s="135">
        <v>51.6</v>
      </c>
      <c r="N168" s="135">
        <v>16.399999999999999</v>
      </c>
      <c r="O168" s="135">
        <v>1.44</v>
      </c>
    </row>
    <row r="169" spans="1:15" s="107" customFormat="1">
      <c r="A169" s="117" t="s">
        <v>54</v>
      </c>
      <c r="B169" s="133" t="s">
        <v>80</v>
      </c>
      <c r="C169" s="119">
        <v>25</v>
      </c>
      <c r="D169" s="135">
        <v>1.9</v>
      </c>
      <c r="E169" s="135">
        <v>0.4</v>
      </c>
      <c r="F169" s="135">
        <v>9.4</v>
      </c>
      <c r="G169" s="135">
        <v>50.2</v>
      </c>
      <c r="H169" s="135">
        <v>0.05</v>
      </c>
      <c r="I169" s="135">
        <v>0</v>
      </c>
      <c r="J169" s="135">
        <v>0</v>
      </c>
      <c r="K169" s="135">
        <v>0.57499999999999996</v>
      </c>
      <c r="L169" s="135">
        <v>8.25</v>
      </c>
      <c r="M169" s="135">
        <v>48.5</v>
      </c>
      <c r="N169" s="135">
        <v>14.25</v>
      </c>
      <c r="O169" s="135">
        <v>1.125</v>
      </c>
    </row>
    <row r="170" spans="1:15" s="107" customFormat="1">
      <c r="A170" s="110"/>
      <c r="B170" s="28" t="s">
        <v>81</v>
      </c>
      <c r="C170" s="124">
        <v>565</v>
      </c>
      <c r="D170" s="142">
        <f>SUM(D165:D169)</f>
        <v>24.599999999999998</v>
      </c>
      <c r="E170" s="142">
        <f t="shared" ref="E170:O170" si="24">SUM(E165:E169)</f>
        <v>24.45</v>
      </c>
      <c r="F170" s="142">
        <f t="shared" si="24"/>
        <v>98.199999999999989</v>
      </c>
      <c r="G170" s="142">
        <f t="shared" si="24"/>
        <v>746.35</v>
      </c>
      <c r="H170" s="142">
        <f t="shared" si="24"/>
        <v>0.254</v>
      </c>
      <c r="I170" s="142">
        <f t="shared" si="24"/>
        <v>11.53</v>
      </c>
      <c r="J170" s="142">
        <f t="shared" si="24"/>
        <v>100.02</v>
      </c>
      <c r="K170" s="142">
        <f t="shared" si="24"/>
        <v>0.65099999999999991</v>
      </c>
      <c r="L170" s="142">
        <f t="shared" si="24"/>
        <v>384.43</v>
      </c>
      <c r="M170" s="142">
        <f t="shared" si="24"/>
        <v>224.5</v>
      </c>
      <c r="N170" s="142">
        <f t="shared" si="24"/>
        <v>115.53</v>
      </c>
      <c r="O170" s="142">
        <f t="shared" si="24"/>
        <v>6.2249999999999996</v>
      </c>
    </row>
    <row r="171" spans="1:15" s="107" customFormat="1">
      <c r="A171" s="110"/>
      <c r="B171" s="28" t="s">
        <v>82</v>
      </c>
      <c r="C171" s="116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</row>
    <row r="172" spans="1:15" s="161" customFormat="1" ht="31.5">
      <c r="A172" s="117">
        <v>71</v>
      </c>
      <c r="B172" s="118" t="s">
        <v>263</v>
      </c>
      <c r="C172" s="119">
        <v>60</v>
      </c>
      <c r="D172" s="135">
        <v>0.504</v>
      </c>
      <c r="E172" s="135">
        <v>0.1</v>
      </c>
      <c r="F172" s="135">
        <v>1.5</v>
      </c>
      <c r="G172" s="135">
        <v>8.4</v>
      </c>
      <c r="H172" s="135">
        <v>1.7999999999999999E-2</v>
      </c>
      <c r="I172" s="135">
        <v>6</v>
      </c>
      <c r="J172" s="135">
        <v>6</v>
      </c>
      <c r="K172" s="135">
        <v>0.06</v>
      </c>
      <c r="L172" s="135">
        <v>13.8</v>
      </c>
      <c r="M172" s="135">
        <v>25.2</v>
      </c>
      <c r="N172" s="135">
        <v>8.4</v>
      </c>
      <c r="O172" s="135">
        <v>0.36</v>
      </c>
    </row>
    <row r="173" spans="1:15" s="161" customFormat="1" ht="31.5">
      <c r="A173" s="117">
        <v>70</v>
      </c>
      <c r="B173" s="118" t="s">
        <v>262</v>
      </c>
      <c r="C173" s="119">
        <v>60</v>
      </c>
      <c r="D173" s="135">
        <v>0.504</v>
      </c>
      <c r="E173" s="135">
        <v>7.1999999999999995E-2</v>
      </c>
      <c r="F173" s="135">
        <v>1.3679999999999999</v>
      </c>
      <c r="G173" s="135">
        <v>11.52</v>
      </c>
      <c r="H173" s="135">
        <v>0</v>
      </c>
      <c r="I173" s="135">
        <v>0</v>
      </c>
      <c r="J173" s="135">
        <v>0</v>
      </c>
      <c r="K173" s="135">
        <v>0</v>
      </c>
      <c r="L173" s="135">
        <v>24.479999999999997</v>
      </c>
      <c r="M173" s="135">
        <v>0</v>
      </c>
      <c r="N173" s="135">
        <v>0</v>
      </c>
      <c r="O173" s="135">
        <v>0.36</v>
      </c>
    </row>
    <row r="174" spans="1:15" s="107" customFormat="1" ht="31.5">
      <c r="A174" s="117">
        <v>102</v>
      </c>
      <c r="B174" s="133" t="s">
        <v>199</v>
      </c>
      <c r="C174" s="119">
        <v>250</v>
      </c>
      <c r="D174" s="135">
        <v>10.51</v>
      </c>
      <c r="E174" s="135">
        <v>7.48</v>
      </c>
      <c r="F174" s="135">
        <v>23.49</v>
      </c>
      <c r="G174" s="135">
        <v>197.73</v>
      </c>
      <c r="H174" s="135">
        <v>0.27</v>
      </c>
      <c r="I174" s="135">
        <v>11.88</v>
      </c>
      <c r="J174" s="135">
        <v>0</v>
      </c>
      <c r="K174" s="135">
        <v>0</v>
      </c>
      <c r="L174" s="135">
        <v>37</v>
      </c>
      <c r="M174" s="135">
        <v>0</v>
      </c>
      <c r="N174" s="135">
        <v>0</v>
      </c>
      <c r="O174" s="135">
        <v>3.1</v>
      </c>
    </row>
    <row r="175" spans="1:15" s="107" customFormat="1" ht="31.5">
      <c r="A175" s="117">
        <v>394</v>
      </c>
      <c r="B175" s="133" t="s">
        <v>162</v>
      </c>
      <c r="C175" s="119">
        <v>300</v>
      </c>
      <c r="D175" s="135">
        <v>25</v>
      </c>
      <c r="E175" s="135">
        <v>19</v>
      </c>
      <c r="F175" s="135">
        <v>24.13</v>
      </c>
      <c r="G175" s="135">
        <v>364.44</v>
      </c>
      <c r="H175" s="135">
        <v>0</v>
      </c>
      <c r="I175" s="135">
        <v>11</v>
      </c>
      <c r="J175" s="135">
        <v>0</v>
      </c>
      <c r="K175" s="135">
        <v>0</v>
      </c>
      <c r="L175" s="135">
        <v>38.4</v>
      </c>
      <c r="M175" s="135">
        <v>0</v>
      </c>
      <c r="N175" s="135">
        <v>53</v>
      </c>
      <c r="O175" s="135">
        <v>3.35</v>
      </c>
    </row>
    <row r="176" spans="1:15" s="107" customFormat="1">
      <c r="A176" s="117" t="s">
        <v>56</v>
      </c>
      <c r="B176" s="133" t="s">
        <v>139</v>
      </c>
      <c r="C176" s="119">
        <v>200</v>
      </c>
      <c r="D176" s="135">
        <v>1</v>
      </c>
      <c r="E176" s="135">
        <v>0.2</v>
      </c>
      <c r="F176" s="135">
        <v>20.2</v>
      </c>
      <c r="G176" s="135">
        <v>92</v>
      </c>
      <c r="H176" s="135">
        <v>0.02</v>
      </c>
      <c r="I176" s="135">
        <v>4</v>
      </c>
      <c r="J176" s="135">
        <v>0</v>
      </c>
      <c r="K176" s="135">
        <v>0.2</v>
      </c>
      <c r="L176" s="135">
        <v>14</v>
      </c>
      <c r="M176" s="135">
        <v>14</v>
      </c>
      <c r="N176" s="135">
        <v>8</v>
      </c>
      <c r="O176" s="135">
        <v>2.8</v>
      </c>
    </row>
    <row r="177" spans="1:15" s="107" customFormat="1">
      <c r="A177" s="117" t="s">
        <v>54</v>
      </c>
      <c r="B177" s="133" t="s">
        <v>83</v>
      </c>
      <c r="C177" s="119">
        <v>60</v>
      </c>
      <c r="D177" s="135">
        <v>6.4</v>
      </c>
      <c r="E177" s="135">
        <v>2.7</v>
      </c>
      <c r="F177" s="135">
        <v>26.1</v>
      </c>
      <c r="G177" s="135">
        <v>164.4</v>
      </c>
      <c r="H177" s="135">
        <v>0.247</v>
      </c>
      <c r="I177" s="135">
        <v>0.12</v>
      </c>
      <c r="J177" s="135">
        <v>0</v>
      </c>
      <c r="K177" s="135">
        <v>0.114</v>
      </c>
      <c r="L177" s="135">
        <v>75</v>
      </c>
      <c r="M177" s="135">
        <v>77.400000000000006</v>
      </c>
      <c r="N177" s="135">
        <v>24.6</v>
      </c>
      <c r="O177" s="135">
        <v>2.16</v>
      </c>
    </row>
    <row r="178" spans="1:15" s="107" customFormat="1">
      <c r="A178" s="117" t="s">
        <v>54</v>
      </c>
      <c r="B178" s="133" t="s">
        <v>80</v>
      </c>
      <c r="C178" s="119">
        <v>30</v>
      </c>
      <c r="D178" s="135">
        <v>2.2999999999999998</v>
      </c>
      <c r="E178" s="135">
        <v>0.4</v>
      </c>
      <c r="F178" s="135">
        <v>11.3</v>
      </c>
      <c r="G178" s="135">
        <v>60.3</v>
      </c>
      <c r="H178" s="135">
        <v>0.06</v>
      </c>
      <c r="I178" s="135">
        <v>0</v>
      </c>
      <c r="J178" s="135">
        <v>0</v>
      </c>
      <c r="K178" s="135">
        <v>0.69</v>
      </c>
      <c r="L178" s="135">
        <v>9.9</v>
      </c>
      <c r="M178" s="135">
        <v>58.2</v>
      </c>
      <c r="N178" s="135">
        <v>17.100000000000001</v>
      </c>
      <c r="O178" s="135">
        <v>1.35</v>
      </c>
    </row>
    <row r="179" spans="1:15" s="107" customFormat="1">
      <c r="A179" s="117" t="s">
        <v>54</v>
      </c>
      <c r="B179" s="106" t="s">
        <v>167</v>
      </c>
      <c r="C179" s="111">
        <v>120</v>
      </c>
      <c r="D179" s="135">
        <v>0.3</v>
      </c>
      <c r="E179" s="135">
        <v>0.2</v>
      </c>
      <c r="F179" s="135">
        <v>13.7</v>
      </c>
      <c r="G179" s="135">
        <v>62.4</v>
      </c>
      <c r="H179" s="135">
        <v>0.02</v>
      </c>
      <c r="I179" s="135">
        <v>5.52</v>
      </c>
      <c r="J179" s="135">
        <v>3.6</v>
      </c>
      <c r="K179" s="135">
        <v>0.216</v>
      </c>
      <c r="L179" s="135">
        <v>7.2</v>
      </c>
      <c r="M179" s="135">
        <v>13.2</v>
      </c>
      <c r="N179" s="135">
        <v>6</v>
      </c>
      <c r="O179" s="135">
        <v>0.14399999999999999</v>
      </c>
    </row>
    <row r="180" spans="1:15" s="107" customFormat="1">
      <c r="A180" s="110"/>
      <c r="B180" s="28" t="s">
        <v>85</v>
      </c>
      <c r="C180" s="111">
        <v>1100</v>
      </c>
      <c r="D180" s="142">
        <f>SUM(D173:D179)</f>
        <v>46.013999999999989</v>
      </c>
      <c r="E180" s="142">
        <f t="shared" ref="E180:O180" si="25">SUM(E173:E179)</f>
        <v>30.051999999999996</v>
      </c>
      <c r="F180" s="142">
        <f t="shared" si="25"/>
        <v>120.28800000000001</v>
      </c>
      <c r="G180" s="142">
        <f>SUM(G173:G179)</f>
        <v>952.79</v>
      </c>
      <c r="H180" s="142">
        <f t="shared" si="25"/>
        <v>0.61699999999999999</v>
      </c>
      <c r="I180" s="142">
        <f t="shared" si="25"/>
        <v>32.520000000000003</v>
      </c>
      <c r="J180" s="142">
        <f t="shared" si="25"/>
        <v>3.6</v>
      </c>
      <c r="K180" s="142">
        <f t="shared" si="25"/>
        <v>1.22</v>
      </c>
      <c r="L180" s="142">
        <f t="shared" si="25"/>
        <v>205.98</v>
      </c>
      <c r="M180" s="142">
        <f t="shared" si="25"/>
        <v>162.80000000000001</v>
      </c>
      <c r="N180" s="142">
        <f t="shared" si="25"/>
        <v>108.69999999999999</v>
      </c>
      <c r="O180" s="142">
        <f t="shared" si="25"/>
        <v>13.263999999999999</v>
      </c>
    </row>
    <row r="181" spans="1:15" s="107" customFormat="1">
      <c r="A181" s="110"/>
      <c r="B181" s="28" t="s">
        <v>146</v>
      </c>
      <c r="C181" s="111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</row>
    <row r="182" spans="1:15" s="107" customFormat="1">
      <c r="A182" s="117" t="s">
        <v>221</v>
      </c>
      <c r="B182" s="114" t="s">
        <v>164</v>
      </c>
      <c r="C182" s="111">
        <v>200</v>
      </c>
      <c r="D182" s="115">
        <v>5.6</v>
      </c>
      <c r="E182" s="115">
        <v>6.38</v>
      </c>
      <c r="F182" s="115">
        <v>8.18</v>
      </c>
      <c r="G182" s="141">
        <v>112.24</v>
      </c>
      <c r="H182" s="115">
        <v>0.08</v>
      </c>
      <c r="I182" s="115">
        <v>1.4</v>
      </c>
      <c r="J182" s="115">
        <v>40</v>
      </c>
      <c r="K182" s="115">
        <v>0</v>
      </c>
      <c r="L182" s="115">
        <v>240</v>
      </c>
      <c r="M182" s="115">
        <v>180</v>
      </c>
      <c r="N182" s="115">
        <v>28</v>
      </c>
      <c r="O182" s="115">
        <v>0.2</v>
      </c>
    </row>
    <row r="183" spans="1:15" s="107" customFormat="1">
      <c r="A183" s="117" t="s">
        <v>54</v>
      </c>
      <c r="B183" s="133" t="s">
        <v>190</v>
      </c>
      <c r="C183" s="111">
        <v>100</v>
      </c>
      <c r="D183" s="153">
        <v>7.7</v>
      </c>
      <c r="E183" s="153">
        <v>5.6</v>
      </c>
      <c r="F183" s="153">
        <v>38.700000000000003</v>
      </c>
      <c r="G183" s="153">
        <v>245.7</v>
      </c>
      <c r="H183" s="153">
        <v>0.41399999999999998</v>
      </c>
      <c r="I183" s="153">
        <v>4.28</v>
      </c>
      <c r="J183" s="153">
        <v>45.3</v>
      </c>
      <c r="K183" s="153">
        <v>0.47899999999999998</v>
      </c>
      <c r="L183" s="153">
        <v>37.17</v>
      </c>
      <c r="M183" s="153">
        <v>188.7</v>
      </c>
      <c r="N183" s="153">
        <v>63.92</v>
      </c>
      <c r="O183" s="153">
        <v>2.7029999999999998</v>
      </c>
    </row>
    <row r="184" spans="1:15" s="107" customFormat="1">
      <c r="A184" s="117" t="s">
        <v>54</v>
      </c>
      <c r="B184" s="106" t="s">
        <v>138</v>
      </c>
      <c r="C184" s="123">
        <v>200</v>
      </c>
      <c r="D184" s="115">
        <v>3</v>
      </c>
      <c r="E184" s="115">
        <v>1</v>
      </c>
      <c r="F184" s="115">
        <v>42</v>
      </c>
      <c r="G184" s="115">
        <v>192</v>
      </c>
      <c r="H184" s="115">
        <v>0.08</v>
      </c>
      <c r="I184" s="115">
        <v>20</v>
      </c>
      <c r="J184" s="115">
        <v>40</v>
      </c>
      <c r="K184" s="115">
        <v>0.08</v>
      </c>
      <c r="L184" s="115">
        <v>16</v>
      </c>
      <c r="M184" s="115">
        <v>56</v>
      </c>
      <c r="N184" s="115">
        <v>84</v>
      </c>
      <c r="O184" s="115">
        <v>1.2</v>
      </c>
    </row>
    <row r="185" spans="1:15" s="107" customFormat="1">
      <c r="A185" s="110"/>
      <c r="B185" s="28" t="s">
        <v>149</v>
      </c>
      <c r="C185" s="127">
        <v>300</v>
      </c>
      <c r="D185" s="142">
        <f t="shared" ref="D185:O185" si="26">SUM(D182:D183)</f>
        <v>13.3</v>
      </c>
      <c r="E185" s="142">
        <f t="shared" si="26"/>
        <v>11.98</v>
      </c>
      <c r="F185" s="142">
        <f t="shared" si="26"/>
        <v>46.88</v>
      </c>
      <c r="G185" s="142">
        <f t="shared" si="26"/>
        <v>357.94</v>
      </c>
      <c r="H185" s="142">
        <f t="shared" si="26"/>
        <v>0.49399999999999999</v>
      </c>
      <c r="I185" s="142">
        <f t="shared" si="26"/>
        <v>5.68</v>
      </c>
      <c r="J185" s="142">
        <f t="shared" si="26"/>
        <v>85.3</v>
      </c>
      <c r="K185" s="142">
        <f t="shared" si="26"/>
        <v>0.47899999999999998</v>
      </c>
      <c r="L185" s="142">
        <f t="shared" si="26"/>
        <v>277.17</v>
      </c>
      <c r="M185" s="142">
        <f t="shared" si="26"/>
        <v>368.7</v>
      </c>
      <c r="N185" s="142">
        <f t="shared" si="26"/>
        <v>91.92</v>
      </c>
      <c r="O185" s="142">
        <f t="shared" si="26"/>
        <v>2.903</v>
      </c>
    </row>
    <row r="186" spans="1:15" s="107" customFormat="1">
      <c r="A186" s="110"/>
      <c r="B186" s="28" t="s">
        <v>185</v>
      </c>
      <c r="C186" s="123">
        <f>C185+C180+C170</f>
        <v>1965</v>
      </c>
      <c r="D186" s="144">
        <f t="shared" ref="D186:O186" si="27">SUM(D170+D180+D185)</f>
        <v>83.913999999999987</v>
      </c>
      <c r="E186" s="144">
        <f t="shared" si="27"/>
        <v>66.481999999999999</v>
      </c>
      <c r="F186" s="144">
        <f t="shared" si="27"/>
        <v>265.36799999999999</v>
      </c>
      <c r="G186" s="144">
        <f t="shared" si="27"/>
        <v>2057.08</v>
      </c>
      <c r="H186" s="144">
        <f t="shared" si="27"/>
        <v>1.365</v>
      </c>
      <c r="I186" s="144">
        <f t="shared" si="27"/>
        <v>49.730000000000004</v>
      </c>
      <c r="J186" s="144">
        <f t="shared" si="27"/>
        <v>188.92</v>
      </c>
      <c r="K186" s="144">
        <f t="shared" si="27"/>
        <v>2.35</v>
      </c>
      <c r="L186" s="144">
        <f t="shared" si="27"/>
        <v>867.57999999999993</v>
      </c>
      <c r="M186" s="144">
        <f t="shared" si="27"/>
        <v>756</v>
      </c>
      <c r="N186" s="144">
        <f t="shared" si="27"/>
        <v>316.14999999999998</v>
      </c>
      <c r="O186" s="144">
        <f t="shared" si="27"/>
        <v>22.391999999999996</v>
      </c>
    </row>
    <row r="187" spans="1:15" s="107" customFormat="1">
      <c r="A187" s="180" t="s">
        <v>236</v>
      </c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2"/>
    </row>
    <row r="188" spans="1:15" s="107" customFormat="1">
      <c r="A188" s="189" t="s">
        <v>70</v>
      </c>
      <c r="B188" s="191" t="s">
        <v>71</v>
      </c>
      <c r="C188" s="189" t="s">
        <v>62</v>
      </c>
      <c r="D188" s="186" t="s">
        <v>72</v>
      </c>
      <c r="E188" s="187"/>
      <c r="F188" s="188"/>
      <c r="G188" s="140" t="s">
        <v>73</v>
      </c>
      <c r="H188" s="140"/>
      <c r="I188" s="186" t="s">
        <v>219</v>
      </c>
      <c r="J188" s="187"/>
      <c r="K188" s="187"/>
      <c r="L188" s="187"/>
      <c r="M188" s="187"/>
      <c r="N188" s="187"/>
      <c r="O188" s="188"/>
    </row>
    <row r="189" spans="1:15" s="107" customFormat="1">
      <c r="A189" s="190"/>
      <c r="B189" s="192"/>
      <c r="C189" s="190"/>
      <c r="D189" s="140" t="s">
        <v>16</v>
      </c>
      <c r="E189" s="140" t="s">
        <v>17</v>
      </c>
      <c r="F189" s="140" t="s">
        <v>18</v>
      </c>
      <c r="G189" s="140" t="s">
        <v>74</v>
      </c>
      <c r="H189" s="140" t="s">
        <v>75</v>
      </c>
      <c r="I189" s="140" t="s">
        <v>20</v>
      </c>
      <c r="J189" s="140" t="s">
        <v>21</v>
      </c>
      <c r="K189" s="140" t="s">
        <v>76</v>
      </c>
      <c r="L189" s="140" t="s">
        <v>77</v>
      </c>
      <c r="M189" s="140" t="s">
        <v>23</v>
      </c>
      <c r="N189" s="140" t="s">
        <v>24</v>
      </c>
      <c r="O189" s="140" t="s">
        <v>25</v>
      </c>
    </row>
    <row r="190" spans="1:15" s="107" customFormat="1">
      <c r="A190" s="110"/>
      <c r="B190" s="28" t="s">
        <v>78</v>
      </c>
      <c r="C190" s="28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</row>
    <row r="191" spans="1:15" s="107" customFormat="1" ht="31.5">
      <c r="A191" s="117">
        <v>7</v>
      </c>
      <c r="B191" s="106" t="s">
        <v>223</v>
      </c>
      <c r="C191" s="111">
        <v>50</v>
      </c>
      <c r="D191" s="115">
        <v>1.6</v>
      </c>
      <c r="E191" s="115">
        <v>0.1</v>
      </c>
      <c r="F191" s="115">
        <v>3.3</v>
      </c>
      <c r="G191" s="115">
        <v>20</v>
      </c>
      <c r="H191" s="115">
        <v>0.06</v>
      </c>
      <c r="I191" s="115">
        <v>5</v>
      </c>
      <c r="J191" s="115">
        <v>0</v>
      </c>
      <c r="K191" s="115">
        <v>0</v>
      </c>
      <c r="L191" s="115">
        <v>10</v>
      </c>
      <c r="M191" s="115">
        <v>31</v>
      </c>
      <c r="N191" s="115">
        <v>10</v>
      </c>
      <c r="O191" s="115">
        <v>0.4</v>
      </c>
    </row>
    <row r="192" spans="1:15" s="107" customFormat="1" ht="31.5">
      <c r="A192" s="117">
        <v>413</v>
      </c>
      <c r="B192" s="118" t="s">
        <v>173</v>
      </c>
      <c r="C192" s="119" t="s">
        <v>44</v>
      </c>
      <c r="D192" s="135">
        <v>17.2</v>
      </c>
      <c r="E192" s="135">
        <v>26</v>
      </c>
      <c r="F192" s="135">
        <v>7.17</v>
      </c>
      <c r="G192" s="135">
        <v>367</v>
      </c>
      <c r="H192" s="135">
        <v>0</v>
      </c>
      <c r="I192" s="135">
        <v>0</v>
      </c>
      <c r="J192" s="135">
        <v>0</v>
      </c>
      <c r="K192" s="135">
        <v>0</v>
      </c>
      <c r="L192" s="135">
        <v>46.25</v>
      </c>
      <c r="M192" s="135">
        <v>0</v>
      </c>
      <c r="N192" s="135">
        <v>125.6</v>
      </c>
      <c r="O192" s="135">
        <v>3</v>
      </c>
    </row>
    <row r="193" spans="1:15" s="107" customFormat="1">
      <c r="A193" s="117">
        <v>472</v>
      </c>
      <c r="B193" s="118" t="s">
        <v>155</v>
      </c>
      <c r="C193" s="119">
        <v>180</v>
      </c>
      <c r="D193" s="135">
        <v>3.95</v>
      </c>
      <c r="E193" s="135">
        <v>6.11</v>
      </c>
      <c r="F193" s="135">
        <v>26.46</v>
      </c>
      <c r="G193" s="135">
        <v>176.4</v>
      </c>
      <c r="H193" s="135">
        <v>0</v>
      </c>
      <c r="I193" s="135">
        <v>30.84</v>
      </c>
      <c r="J193" s="135">
        <v>0</v>
      </c>
      <c r="K193" s="135">
        <v>0</v>
      </c>
      <c r="L193" s="135">
        <v>51.07</v>
      </c>
      <c r="M193" s="135">
        <v>0</v>
      </c>
      <c r="N193" s="135">
        <v>39.4</v>
      </c>
      <c r="O193" s="135">
        <v>1.4</v>
      </c>
    </row>
    <row r="194" spans="1:15" s="107" customFormat="1">
      <c r="A194" s="117">
        <v>294</v>
      </c>
      <c r="B194" s="118" t="s">
        <v>183</v>
      </c>
      <c r="C194" s="111" t="s">
        <v>143</v>
      </c>
      <c r="D194" s="115">
        <v>7.0000000000000007E-2</v>
      </c>
      <c r="E194" s="115">
        <v>0.01</v>
      </c>
      <c r="F194" s="115">
        <v>15.31</v>
      </c>
      <c r="G194" s="115">
        <v>61.62</v>
      </c>
      <c r="H194" s="115">
        <v>0</v>
      </c>
      <c r="I194" s="135">
        <v>2.2000000000000002</v>
      </c>
      <c r="J194" s="135">
        <v>0</v>
      </c>
      <c r="K194" s="135">
        <v>0</v>
      </c>
      <c r="L194" s="135">
        <v>12</v>
      </c>
      <c r="M194" s="115">
        <v>4</v>
      </c>
      <c r="N194" s="115">
        <v>4</v>
      </c>
      <c r="O194" s="115">
        <v>0.8</v>
      </c>
    </row>
    <row r="195" spans="1:15" s="107" customFormat="1">
      <c r="A195" s="117" t="s">
        <v>54</v>
      </c>
      <c r="B195" s="133" t="s">
        <v>83</v>
      </c>
      <c r="C195" s="119">
        <v>40</v>
      </c>
      <c r="D195" s="135">
        <v>4.3</v>
      </c>
      <c r="E195" s="135">
        <v>1.8</v>
      </c>
      <c r="F195" s="135">
        <v>17.399999999999999</v>
      </c>
      <c r="G195" s="135">
        <v>109.6</v>
      </c>
      <c r="H195" s="135">
        <v>0.16400000000000001</v>
      </c>
      <c r="I195" s="135">
        <v>0.08</v>
      </c>
      <c r="J195" s="135">
        <v>0</v>
      </c>
      <c r="K195" s="135">
        <v>7.5999999999999998E-2</v>
      </c>
      <c r="L195" s="135">
        <v>50</v>
      </c>
      <c r="M195" s="135">
        <v>51.6</v>
      </c>
      <c r="N195" s="135">
        <v>16.399999999999999</v>
      </c>
      <c r="O195" s="135">
        <v>1.44</v>
      </c>
    </row>
    <row r="196" spans="1:15" s="107" customFormat="1">
      <c r="A196" s="117" t="s">
        <v>54</v>
      </c>
      <c r="B196" s="133" t="s">
        <v>80</v>
      </c>
      <c r="C196" s="119">
        <v>25</v>
      </c>
      <c r="D196" s="135">
        <v>1.9</v>
      </c>
      <c r="E196" s="135">
        <v>0.4</v>
      </c>
      <c r="F196" s="135">
        <v>9.4</v>
      </c>
      <c r="G196" s="135">
        <v>50.2</v>
      </c>
      <c r="H196" s="135">
        <v>0.05</v>
      </c>
      <c r="I196" s="135">
        <v>0</v>
      </c>
      <c r="J196" s="135">
        <v>0</v>
      </c>
      <c r="K196" s="135">
        <v>0.57499999999999996</v>
      </c>
      <c r="L196" s="135">
        <v>8.25</v>
      </c>
      <c r="M196" s="135">
        <v>48.5</v>
      </c>
      <c r="N196" s="135">
        <v>14.25</v>
      </c>
      <c r="O196" s="135">
        <v>1.125</v>
      </c>
    </row>
    <row r="197" spans="1:15">
      <c r="A197" s="110"/>
      <c r="B197" s="28" t="s">
        <v>81</v>
      </c>
      <c r="C197" s="124">
        <v>675</v>
      </c>
      <c r="D197" s="142">
        <f>SUM(D191:D196)</f>
        <v>29.02</v>
      </c>
      <c r="E197" s="142">
        <f t="shared" ref="E197:O197" si="28">SUM(E191:E196)</f>
        <v>34.419999999999995</v>
      </c>
      <c r="F197" s="142">
        <f t="shared" si="28"/>
        <v>79.040000000000006</v>
      </c>
      <c r="G197" s="142">
        <f t="shared" si="28"/>
        <v>784.82</v>
      </c>
      <c r="H197" s="142">
        <f t="shared" si="28"/>
        <v>0.27400000000000002</v>
      </c>
      <c r="I197" s="142">
        <f t="shared" si="28"/>
        <v>38.120000000000005</v>
      </c>
      <c r="J197" s="142">
        <f t="shared" si="28"/>
        <v>0</v>
      </c>
      <c r="K197" s="142">
        <f t="shared" si="28"/>
        <v>0.65099999999999991</v>
      </c>
      <c r="L197" s="142">
        <f t="shared" si="28"/>
        <v>177.57</v>
      </c>
      <c r="M197" s="142">
        <f t="shared" si="28"/>
        <v>135.1</v>
      </c>
      <c r="N197" s="142">
        <f t="shared" si="28"/>
        <v>209.65</v>
      </c>
      <c r="O197" s="142">
        <f t="shared" si="28"/>
        <v>8.1649999999999991</v>
      </c>
    </row>
    <row r="198" spans="1:15">
      <c r="A198" s="110"/>
      <c r="B198" s="28" t="s">
        <v>82</v>
      </c>
      <c r="C198" s="120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</row>
    <row r="199" spans="1:15" s="161" customFormat="1" ht="31.5">
      <c r="A199" s="117">
        <v>71</v>
      </c>
      <c r="B199" s="133" t="s">
        <v>260</v>
      </c>
      <c r="C199" s="119">
        <v>60</v>
      </c>
      <c r="D199" s="135">
        <v>0.7</v>
      </c>
      <c r="E199" s="135">
        <v>0.1</v>
      </c>
      <c r="F199" s="135">
        <v>3.1</v>
      </c>
      <c r="G199" s="135">
        <v>14.4</v>
      </c>
      <c r="H199" s="135">
        <v>3.5999999999999997E-2</v>
      </c>
      <c r="I199" s="135">
        <v>15</v>
      </c>
      <c r="J199" s="135">
        <v>25.2</v>
      </c>
      <c r="K199" s="135">
        <v>0.32400000000000001</v>
      </c>
      <c r="L199" s="135">
        <v>6</v>
      </c>
      <c r="M199" s="135">
        <v>14.4</v>
      </c>
      <c r="N199" s="135">
        <v>6.6</v>
      </c>
      <c r="O199" s="135">
        <v>0.54</v>
      </c>
    </row>
    <row r="200" spans="1:15" s="161" customFormat="1" ht="31.5">
      <c r="A200" s="117">
        <v>70</v>
      </c>
      <c r="B200" s="133" t="s">
        <v>261</v>
      </c>
      <c r="C200" s="119">
        <v>60</v>
      </c>
      <c r="D200" s="135">
        <v>0.504</v>
      </c>
      <c r="E200" s="135">
        <v>7.1999999999999995E-2</v>
      </c>
      <c r="F200" s="135">
        <v>1.3679999999999999</v>
      </c>
      <c r="G200" s="135">
        <v>11.52</v>
      </c>
      <c r="H200" s="135">
        <v>0</v>
      </c>
      <c r="I200" s="135">
        <v>0</v>
      </c>
      <c r="J200" s="135">
        <v>0</v>
      </c>
      <c r="K200" s="135">
        <v>0</v>
      </c>
      <c r="L200" s="135">
        <v>24.479999999999997</v>
      </c>
      <c r="M200" s="135">
        <v>0</v>
      </c>
      <c r="N200" s="135">
        <v>0</v>
      </c>
      <c r="O200" s="135">
        <v>0.36</v>
      </c>
    </row>
    <row r="201" spans="1:15" s="107" customFormat="1" ht="31.5">
      <c r="A201" s="117">
        <v>156</v>
      </c>
      <c r="B201" s="118" t="s">
        <v>156</v>
      </c>
      <c r="C201" s="119">
        <v>250</v>
      </c>
      <c r="D201" s="135">
        <v>4.67</v>
      </c>
      <c r="E201" s="135">
        <v>8.01</v>
      </c>
      <c r="F201" s="135">
        <v>13.27</v>
      </c>
      <c r="G201" s="135">
        <v>133.19999999999999</v>
      </c>
      <c r="H201" s="135">
        <v>0</v>
      </c>
      <c r="I201" s="135">
        <v>27.33</v>
      </c>
      <c r="J201" s="135">
        <v>0</v>
      </c>
      <c r="K201" s="135">
        <v>0</v>
      </c>
      <c r="L201" s="135">
        <v>38.380000000000003</v>
      </c>
      <c r="M201" s="135">
        <v>0</v>
      </c>
      <c r="N201" s="135">
        <v>0</v>
      </c>
      <c r="O201" s="135">
        <v>0.87</v>
      </c>
    </row>
    <row r="202" spans="1:15" s="107" customFormat="1" ht="31.5">
      <c r="A202" s="117">
        <v>290</v>
      </c>
      <c r="B202" s="133" t="s">
        <v>140</v>
      </c>
      <c r="C202" s="119">
        <v>200</v>
      </c>
      <c r="D202" s="135">
        <v>7.36</v>
      </c>
      <c r="E202" s="135">
        <v>7.05</v>
      </c>
      <c r="F202" s="135">
        <v>47.09</v>
      </c>
      <c r="G202" s="135">
        <v>204</v>
      </c>
      <c r="H202" s="135">
        <v>0</v>
      </c>
      <c r="I202" s="135">
        <v>0</v>
      </c>
      <c r="J202" s="135">
        <v>0</v>
      </c>
      <c r="K202" s="135">
        <v>0</v>
      </c>
      <c r="L202" s="135">
        <v>16</v>
      </c>
      <c r="M202" s="135">
        <v>0</v>
      </c>
      <c r="N202" s="135">
        <v>10</v>
      </c>
      <c r="O202" s="135">
        <v>1</v>
      </c>
    </row>
    <row r="203" spans="1:15" s="107" customFormat="1" ht="31.5">
      <c r="A203" s="117" t="s">
        <v>201</v>
      </c>
      <c r="B203" s="118" t="s">
        <v>165</v>
      </c>
      <c r="C203" s="119" t="s">
        <v>142</v>
      </c>
      <c r="D203" s="135">
        <v>15.58</v>
      </c>
      <c r="E203" s="135">
        <v>9.1</v>
      </c>
      <c r="F203" s="135">
        <v>5.0999999999999996</v>
      </c>
      <c r="G203" s="135">
        <v>165.3</v>
      </c>
      <c r="H203" s="135">
        <v>0</v>
      </c>
      <c r="I203" s="135">
        <v>2.5</v>
      </c>
      <c r="J203" s="135">
        <v>0</v>
      </c>
      <c r="K203" s="135">
        <v>0</v>
      </c>
      <c r="L203" s="135">
        <v>49.7</v>
      </c>
      <c r="M203" s="135">
        <v>0</v>
      </c>
      <c r="N203" s="135">
        <v>74.3</v>
      </c>
      <c r="O203" s="135">
        <v>0.81</v>
      </c>
    </row>
    <row r="204" spans="1:15" ht="31.5">
      <c r="A204" s="117">
        <v>388</v>
      </c>
      <c r="B204" s="106" t="s">
        <v>228</v>
      </c>
      <c r="C204" s="111">
        <v>200</v>
      </c>
      <c r="D204" s="115">
        <v>0.4</v>
      </c>
      <c r="E204" s="115">
        <v>0.2</v>
      </c>
      <c r="F204" s="115">
        <v>23.8</v>
      </c>
      <c r="G204" s="115">
        <v>100</v>
      </c>
      <c r="H204" s="115">
        <v>0</v>
      </c>
      <c r="I204" s="115">
        <v>110</v>
      </c>
      <c r="J204" s="115">
        <v>0</v>
      </c>
      <c r="K204" s="115">
        <v>0</v>
      </c>
      <c r="L204" s="115">
        <v>14</v>
      </c>
      <c r="M204" s="115">
        <v>2</v>
      </c>
      <c r="N204" s="115">
        <v>4</v>
      </c>
      <c r="O204" s="115">
        <v>0.6</v>
      </c>
    </row>
    <row r="205" spans="1:15" s="107" customFormat="1">
      <c r="A205" s="117" t="s">
        <v>54</v>
      </c>
      <c r="B205" s="133" t="s">
        <v>83</v>
      </c>
      <c r="C205" s="119">
        <v>60</v>
      </c>
      <c r="D205" s="135">
        <v>6.4</v>
      </c>
      <c r="E205" s="135">
        <v>2.7</v>
      </c>
      <c r="F205" s="135">
        <v>26.1</v>
      </c>
      <c r="G205" s="135">
        <v>164.4</v>
      </c>
      <c r="H205" s="135">
        <v>0.247</v>
      </c>
      <c r="I205" s="135">
        <v>0.12</v>
      </c>
      <c r="J205" s="135">
        <v>0</v>
      </c>
      <c r="K205" s="135">
        <v>0.114</v>
      </c>
      <c r="L205" s="135">
        <v>75</v>
      </c>
      <c r="M205" s="135">
        <v>77.400000000000006</v>
      </c>
      <c r="N205" s="135">
        <v>24.6</v>
      </c>
      <c r="O205" s="135">
        <v>2.16</v>
      </c>
    </row>
    <row r="206" spans="1:15" s="107" customFormat="1">
      <c r="A206" s="117" t="s">
        <v>54</v>
      </c>
      <c r="B206" s="133" t="s">
        <v>80</v>
      </c>
      <c r="C206" s="119">
        <v>30</v>
      </c>
      <c r="D206" s="135">
        <v>2.2999999999999998</v>
      </c>
      <c r="E206" s="135">
        <v>0.4</v>
      </c>
      <c r="F206" s="135">
        <v>11.3</v>
      </c>
      <c r="G206" s="135">
        <v>60.3</v>
      </c>
      <c r="H206" s="135">
        <v>0.06</v>
      </c>
      <c r="I206" s="135">
        <v>0</v>
      </c>
      <c r="J206" s="135">
        <v>0</v>
      </c>
      <c r="K206" s="135">
        <v>0.69</v>
      </c>
      <c r="L206" s="135">
        <v>9.9</v>
      </c>
      <c r="M206" s="135">
        <v>58.2</v>
      </c>
      <c r="N206" s="135">
        <v>17.100000000000001</v>
      </c>
      <c r="O206" s="135">
        <v>1.35</v>
      </c>
    </row>
    <row r="207" spans="1:15">
      <c r="A207" s="110"/>
      <c r="B207" s="28" t="s">
        <v>85</v>
      </c>
      <c r="C207" s="124">
        <v>1065</v>
      </c>
      <c r="D207" s="142">
        <f>SUM(D200:D206)</f>
        <v>37.213999999999992</v>
      </c>
      <c r="E207" s="142">
        <f t="shared" ref="E207:O207" si="29">SUM(E200:E206)</f>
        <v>27.531999999999996</v>
      </c>
      <c r="F207" s="142">
        <f t="shared" si="29"/>
        <v>128.02800000000002</v>
      </c>
      <c r="G207" s="142">
        <f t="shared" si="29"/>
        <v>838.71999999999991</v>
      </c>
      <c r="H207" s="142">
        <f t="shared" si="29"/>
        <v>0.307</v>
      </c>
      <c r="I207" s="142">
        <f t="shared" si="29"/>
        <v>139.94999999999999</v>
      </c>
      <c r="J207" s="142">
        <f t="shared" si="29"/>
        <v>0</v>
      </c>
      <c r="K207" s="142">
        <f t="shared" si="29"/>
        <v>0.80399999999999994</v>
      </c>
      <c r="L207" s="142">
        <f t="shared" si="29"/>
        <v>227.46</v>
      </c>
      <c r="M207" s="142">
        <f t="shared" si="29"/>
        <v>137.60000000000002</v>
      </c>
      <c r="N207" s="142">
        <f t="shared" si="29"/>
        <v>130</v>
      </c>
      <c r="O207" s="142">
        <f t="shared" si="29"/>
        <v>7.15</v>
      </c>
    </row>
    <row r="208" spans="1:15">
      <c r="A208" s="110"/>
      <c r="B208" s="28" t="s">
        <v>146</v>
      </c>
      <c r="C208" s="123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</row>
    <row r="209" spans="1:15">
      <c r="A209" s="117">
        <v>588</v>
      </c>
      <c r="B209" s="106" t="s">
        <v>158</v>
      </c>
      <c r="C209" s="111">
        <v>200</v>
      </c>
      <c r="D209" s="115">
        <v>0.56000000000000005</v>
      </c>
      <c r="E209" s="115">
        <v>0</v>
      </c>
      <c r="F209" s="115">
        <v>27.89</v>
      </c>
      <c r="G209" s="115">
        <v>113.79</v>
      </c>
      <c r="H209" s="115">
        <v>0.03</v>
      </c>
      <c r="I209" s="115">
        <v>5.4</v>
      </c>
      <c r="J209" s="115">
        <v>0</v>
      </c>
      <c r="K209" s="115">
        <v>0</v>
      </c>
      <c r="L209" s="115">
        <v>12</v>
      </c>
      <c r="M209" s="115">
        <v>18.190000000000001</v>
      </c>
      <c r="N209" s="115">
        <v>4</v>
      </c>
      <c r="O209" s="115">
        <v>0.8</v>
      </c>
    </row>
    <row r="210" spans="1:15" ht="31.5">
      <c r="A210" s="117" t="s">
        <v>248</v>
      </c>
      <c r="B210" s="133" t="s">
        <v>266</v>
      </c>
      <c r="C210" s="111" t="s">
        <v>133</v>
      </c>
      <c r="D210" s="151">
        <v>32.200000000000003</v>
      </c>
      <c r="E210" s="151">
        <v>18</v>
      </c>
      <c r="F210" s="151">
        <v>42.13</v>
      </c>
      <c r="G210" s="151">
        <v>458.4</v>
      </c>
      <c r="H210" s="151">
        <v>0.2</v>
      </c>
      <c r="I210" s="151">
        <v>0</v>
      </c>
      <c r="J210" s="151">
        <v>133.80000000000001</v>
      </c>
      <c r="K210" s="151">
        <v>0</v>
      </c>
      <c r="L210" s="151">
        <v>312</v>
      </c>
      <c r="M210" s="151">
        <v>436</v>
      </c>
      <c r="N210" s="151">
        <v>52</v>
      </c>
      <c r="O210" s="151">
        <v>0</v>
      </c>
    </row>
    <row r="211" spans="1:15">
      <c r="A211" s="110" t="s">
        <v>54</v>
      </c>
      <c r="B211" s="106" t="s">
        <v>153</v>
      </c>
      <c r="C211" s="123">
        <v>120</v>
      </c>
      <c r="D211" s="135">
        <v>0.3</v>
      </c>
      <c r="E211" s="135">
        <v>0.2</v>
      </c>
      <c r="F211" s="135">
        <v>13.7</v>
      </c>
      <c r="G211" s="135">
        <v>62.4</v>
      </c>
      <c r="H211" s="135">
        <v>0.02</v>
      </c>
      <c r="I211" s="135">
        <v>5.52</v>
      </c>
      <c r="J211" s="135">
        <v>3.6</v>
      </c>
      <c r="K211" s="135">
        <v>0.216</v>
      </c>
      <c r="L211" s="135">
        <v>7.2</v>
      </c>
      <c r="M211" s="135">
        <v>13.2</v>
      </c>
      <c r="N211" s="135">
        <v>6</v>
      </c>
      <c r="O211" s="135">
        <v>0.14399999999999999</v>
      </c>
    </row>
    <row r="212" spans="1:15">
      <c r="A212" s="110"/>
      <c r="B212" s="28" t="s">
        <v>149</v>
      </c>
      <c r="C212" s="124">
        <v>420</v>
      </c>
      <c r="D212" s="142">
        <f>SUM(D209:D211)</f>
        <v>33.06</v>
      </c>
      <c r="E212" s="142">
        <f t="shared" ref="E212:O212" si="30">SUM(E209:E211)</f>
        <v>18.2</v>
      </c>
      <c r="F212" s="142">
        <f t="shared" si="30"/>
        <v>83.720000000000013</v>
      </c>
      <c r="G212" s="142">
        <f t="shared" si="30"/>
        <v>634.58999999999992</v>
      </c>
      <c r="H212" s="142">
        <f t="shared" si="30"/>
        <v>0.25</v>
      </c>
      <c r="I212" s="142">
        <f t="shared" si="30"/>
        <v>10.92</v>
      </c>
      <c r="J212" s="142">
        <f t="shared" si="30"/>
        <v>137.4</v>
      </c>
      <c r="K212" s="142">
        <f t="shared" si="30"/>
        <v>0.216</v>
      </c>
      <c r="L212" s="142">
        <f t="shared" si="30"/>
        <v>331.2</v>
      </c>
      <c r="M212" s="142">
        <f t="shared" si="30"/>
        <v>467.39</v>
      </c>
      <c r="N212" s="142">
        <f t="shared" si="30"/>
        <v>62</v>
      </c>
      <c r="O212" s="142">
        <f t="shared" si="30"/>
        <v>0.94400000000000006</v>
      </c>
    </row>
    <row r="213" spans="1:15">
      <c r="A213" s="110"/>
      <c r="B213" s="28" t="s">
        <v>185</v>
      </c>
      <c r="C213" s="124">
        <f t="shared" ref="C213:O213" si="31">C212+C207+C197</f>
        <v>2160</v>
      </c>
      <c r="D213" s="124">
        <f t="shared" si="31"/>
        <v>99.293999999999997</v>
      </c>
      <c r="E213" s="124">
        <f t="shared" si="31"/>
        <v>80.151999999999987</v>
      </c>
      <c r="F213" s="124">
        <f t="shared" si="31"/>
        <v>290.78800000000007</v>
      </c>
      <c r="G213" s="124">
        <f t="shared" si="31"/>
        <v>2258.13</v>
      </c>
      <c r="H213" s="124">
        <f t="shared" si="31"/>
        <v>0.83099999999999996</v>
      </c>
      <c r="I213" s="124">
        <f t="shared" si="31"/>
        <v>188.98999999999998</v>
      </c>
      <c r="J213" s="124">
        <f t="shared" si="31"/>
        <v>137.4</v>
      </c>
      <c r="K213" s="124">
        <f t="shared" si="31"/>
        <v>1.6709999999999998</v>
      </c>
      <c r="L213" s="124">
        <f t="shared" si="31"/>
        <v>736.23</v>
      </c>
      <c r="M213" s="124">
        <f t="shared" si="31"/>
        <v>740.09</v>
      </c>
      <c r="N213" s="124">
        <f t="shared" si="31"/>
        <v>401.65</v>
      </c>
      <c r="O213" s="124">
        <f t="shared" si="31"/>
        <v>16.259</v>
      </c>
    </row>
    <row r="214" spans="1:15">
      <c r="A214" s="180" t="s">
        <v>237</v>
      </c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2"/>
    </row>
    <row r="215" spans="1:15" s="107" customFormat="1">
      <c r="A215" s="189" t="s">
        <v>70</v>
      </c>
      <c r="B215" s="191" t="s">
        <v>71</v>
      </c>
      <c r="C215" s="189" t="s">
        <v>62</v>
      </c>
      <c r="D215" s="186" t="s">
        <v>72</v>
      </c>
      <c r="E215" s="187"/>
      <c r="F215" s="188"/>
      <c r="G215" s="140" t="s">
        <v>73</v>
      </c>
      <c r="H215" s="140"/>
      <c r="I215" s="186" t="s">
        <v>219</v>
      </c>
      <c r="J215" s="187"/>
      <c r="K215" s="187"/>
      <c r="L215" s="187"/>
      <c r="M215" s="187"/>
      <c r="N215" s="187"/>
      <c r="O215" s="188"/>
    </row>
    <row r="216" spans="1:15" s="107" customFormat="1">
      <c r="A216" s="190"/>
      <c r="B216" s="192"/>
      <c r="C216" s="190"/>
      <c r="D216" s="140" t="s">
        <v>16</v>
      </c>
      <c r="E216" s="140" t="s">
        <v>17</v>
      </c>
      <c r="F216" s="140" t="s">
        <v>18</v>
      </c>
      <c r="G216" s="140" t="s">
        <v>74</v>
      </c>
      <c r="H216" s="140" t="s">
        <v>75</v>
      </c>
      <c r="I216" s="140" t="s">
        <v>20</v>
      </c>
      <c r="J216" s="140" t="s">
        <v>21</v>
      </c>
      <c r="K216" s="140" t="s">
        <v>76</v>
      </c>
      <c r="L216" s="140" t="s">
        <v>77</v>
      </c>
      <c r="M216" s="140" t="s">
        <v>23</v>
      </c>
      <c r="N216" s="140" t="s">
        <v>24</v>
      </c>
      <c r="O216" s="140" t="s">
        <v>25</v>
      </c>
    </row>
    <row r="217" spans="1:15">
      <c r="A217" s="110"/>
      <c r="B217" s="28" t="s">
        <v>78</v>
      </c>
      <c r="C217" s="28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</row>
    <row r="218" spans="1:15" s="107" customFormat="1" ht="31.5">
      <c r="A218" s="117">
        <v>265</v>
      </c>
      <c r="B218" s="133" t="s">
        <v>176</v>
      </c>
      <c r="C218" s="119" t="s">
        <v>144</v>
      </c>
      <c r="D218" s="135">
        <v>21.41</v>
      </c>
      <c r="E218" s="135">
        <v>11.7</v>
      </c>
      <c r="F218" s="135">
        <v>92.64</v>
      </c>
      <c r="G218" s="135">
        <v>605.59</v>
      </c>
      <c r="H218" s="135">
        <v>0</v>
      </c>
      <c r="I218" s="135">
        <v>0.63</v>
      </c>
      <c r="J218" s="135">
        <v>0</v>
      </c>
      <c r="K218" s="135">
        <v>0</v>
      </c>
      <c r="L218" s="135">
        <v>268.48</v>
      </c>
      <c r="M218" s="135">
        <v>0</v>
      </c>
      <c r="N218" s="135">
        <v>75.83</v>
      </c>
      <c r="O218" s="135">
        <v>4.43</v>
      </c>
    </row>
    <row r="219" spans="1:15">
      <c r="A219" s="117" t="s">
        <v>224</v>
      </c>
      <c r="B219" s="106" t="s">
        <v>163</v>
      </c>
      <c r="C219" s="111">
        <v>30</v>
      </c>
      <c r="D219" s="135">
        <v>6.9</v>
      </c>
      <c r="E219" s="135">
        <v>8.8800000000000008</v>
      </c>
      <c r="F219" s="135">
        <v>0</v>
      </c>
      <c r="G219" s="135">
        <v>109.1</v>
      </c>
      <c r="H219" s="135">
        <v>0</v>
      </c>
      <c r="I219" s="135">
        <v>0.38</v>
      </c>
      <c r="J219" s="135">
        <v>104</v>
      </c>
      <c r="K219" s="135">
        <v>0</v>
      </c>
      <c r="L219" s="135">
        <v>499</v>
      </c>
      <c r="M219" s="135">
        <v>30</v>
      </c>
      <c r="N219" s="135">
        <v>28.02</v>
      </c>
      <c r="O219" s="135">
        <v>0.38</v>
      </c>
    </row>
    <row r="220" spans="1:15" s="107" customFormat="1">
      <c r="A220" s="117">
        <v>642</v>
      </c>
      <c r="B220" s="133" t="s">
        <v>160</v>
      </c>
      <c r="C220" s="111">
        <v>200</v>
      </c>
      <c r="D220" s="115">
        <v>4.5</v>
      </c>
      <c r="E220" s="115">
        <v>6.7</v>
      </c>
      <c r="F220" s="115">
        <v>16.3</v>
      </c>
      <c r="G220" s="115">
        <v>142.5</v>
      </c>
      <c r="H220" s="115">
        <v>0.02</v>
      </c>
      <c r="I220" s="115">
        <v>1.5</v>
      </c>
      <c r="J220" s="115">
        <v>0.03</v>
      </c>
      <c r="K220" s="115">
        <v>0.3</v>
      </c>
      <c r="L220" s="115">
        <v>185.5</v>
      </c>
      <c r="M220" s="115">
        <v>125.64</v>
      </c>
      <c r="N220" s="115">
        <v>24.3</v>
      </c>
      <c r="O220" s="115">
        <v>0.51</v>
      </c>
    </row>
    <row r="221" spans="1:15">
      <c r="A221" s="117" t="s">
        <v>221</v>
      </c>
      <c r="B221" s="114" t="s">
        <v>164</v>
      </c>
      <c r="C221" s="111">
        <v>200</v>
      </c>
      <c r="D221" s="115">
        <v>5.6</v>
      </c>
      <c r="E221" s="115">
        <v>6.38</v>
      </c>
      <c r="F221" s="115">
        <v>8.18</v>
      </c>
      <c r="G221" s="141">
        <v>112.24</v>
      </c>
      <c r="H221" s="115">
        <v>0.08</v>
      </c>
      <c r="I221" s="115">
        <v>1.4</v>
      </c>
      <c r="J221" s="115">
        <v>40</v>
      </c>
      <c r="K221" s="115">
        <v>0</v>
      </c>
      <c r="L221" s="115">
        <v>240</v>
      </c>
      <c r="M221" s="115">
        <v>180</v>
      </c>
      <c r="N221" s="115">
        <v>28</v>
      </c>
      <c r="O221" s="115">
        <v>0.2</v>
      </c>
    </row>
    <row r="222" spans="1:15" s="107" customFormat="1">
      <c r="A222" s="117" t="s">
        <v>54</v>
      </c>
      <c r="B222" s="133" t="s">
        <v>83</v>
      </c>
      <c r="C222" s="119">
        <v>40</v>
      </c>
      <c r="D222" s="135">
        <v>4.3</v>
      </c>
      <c r="E222" s="135">
        <v>1.8</v>
      </c>
      <c r="F222" s="135">
        <v>17.399999999999999</v>
      </c>
      <c r="G222" s="135">
        <v>109.6</v>
      </c>
      <c r="H222" s="135">
        <v>0.16400000000000001</v>
      </c>
      <c r="I222" s="135">
        <v>0.08</v>
      </c>
      <c r="J222" s="135">
        <v>0</v>
      </c>
      <c r="K222" s="135">
        <v>7.5999999999999998E-2</v>
      </c>
      <c r="L222" s="135">
        <v>50</v>
      </c>
      <c r="M222" s="135">
        <v>51.6</v>
      </c>
      <c r="N222" s="135">
        <v>16.399999999999999</v>
      </c>
      <c r="O222" s="135">
        <v>1.44</v>
      </c>
    </row>
    <row r="223" spans="1:15">
      <c r="A223" s="110"/>
      <c r="B223" s="28" t="s">
        <v>81</v>
      </c>
      <c r="C223" s="127">
        <v>730</v>
      </c>
      <c r="D223" s="142">
        <f>SUM(D218:D222)</f>
        <v>42.71</v>
      </c>
      <c r="E223" s="142">
        <f t="shared" ref="E223:O223" si="32">SUM(E218:E222)</f>
        <v>35.459999999999994</v>
      </c>
      <c r="F223" s="142">
        <f t="shared" si="32"/>
        <v>134.52000000000001</v>
      </c>
      <c r="G223" s="142">
        <f t="shared" si="32"/>
        <v>1079.03</v>
      </c>
      <c r="H223" s="142">
        <f t="shared" si="32"/>
        <v>0.26400000000000001</v>
      </c>
      <c r="I223" s="142">
        <f t="shared" si="32"/>
        <v>3.9899999999999998</v>
      </c>
      <c r="J223" s="142">
        <f t="shared" si="32"/>
        <v>144.03</v>
      </c>
      <c r="K223" s="142">
        <f t="shared" si="32"/>
        <v>0.376</v>
      </c>
      <c r="L223" s="142">
        <f t="shared" si="32"/>
        <v>1242.98</v>
      </c>
      <c r="M223" s="142">
        <f t="shared" si="32"/>
        <v>387.24</v>
      </c>
      <c r="N223" s="142">
        <f t="shared" si="32"/>
        <v>172.55</v>
      </c>
      <c r="O223" s="142">
        <f t="shared" si="32"/>
        <v>6.9599999999999991</v>
      </c>
    </row>
    <row r="224" spans="1:15">
      <c r="A224" s="110"/>
      <c r="B224" s="28" t="s">
        <v>82</v>
      </c>
      <c r="C224" s="123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</row>
    <row r="225" spans="1:15" s="107" customFormat="1" ht="31.5">
      <c r="A225" s="117">
        <v>46</v>
      </c>
      <c r="B225" s="133" t="s">
        <v>107</v>
      </c>
      <c r="C225" s="119">
        <v>250</v>
      </c>
      <c r="D225" s="135">
        <v>3.75</v>
      </c>
      <c r="E225" s="135">
        <v>3.29</v>
      </c>
      <c r="F225" s="135">
        <v>16.84</v>
      </c>
      <c r="G225" s="135">
        <v>111.94</v>
      </c>
      <c r="H225" s="135">
        <v>0.42</v>
      </c>
      <c r="I225" s="135">
        <v>13.63</v>
      </c>
      <c r="J225" s="135">
        <v>19.8</v>
      </c>
      <c r="K225" s="135">
        <v>0</v>
      </c>
      <c r="L225" s="135">
        <v>28.09</v>
      </c>
      <c r="M225" s="135">
        <v>117.31</v>
      </c>
      <c r="N225" s="135">
        <v>14.75</v>
      </c>
      <c r="O225" s="135">
        <v>1.52</v>
      </c>
    </row>
    <row r="226" spans="1:15" ht="31.5">
      <c r="A226" s="117">
        <v>413</v>
      </c>
      <c r="B226" s="118" t="s">
        <v>173</v>
      </c>
      <c r="C226" s="119" t="s">
        <v>44</v>
      </c>
      <c r="D226" s="135">
        <v>17.2</v>
      </c>
      <c r="E226" s="135">
        <v>26</v>
      </c>
      <c r="F226" s="135">
        <v>7.17</v>
      </c>
      <c r="G226" s="135">
        <v>367</v>
      </c>
      <c r="H226" s="135">
        <v>0</v>
      </c>
      <c r="I226" s="135">
        <v>0</v>
      </c>
      <c r="J226" s="135">
        <v>0</v>
      </c>
      <c r="K226" s="135">
        <v>0</v>
      </c>
      <c r="L226" s="135">
        <v>46.25</v>
      </c>
      <c r="M226" s="135">
        <v>0</v>
      </c>
      <c r="N226" s="135">
        <v>125.6</v>
      </c>
      <c r="O226" s="135">
        <v>3</v>
      </c>
    </row>
    <row r="227" spans="1:15">
      <c r="A227" s="117">
        <v>482</v>
      </c>
      <c r="B227" s="133" t="s">
        <v>178</v>
      </c>
      <c r="C227" s="119">
        <v>200</v>
      </c>
      <c r="D227" s="135">
        <v>4</v>
      </c>
      <c r="E227" s="135">
        <v>18.399999999999999</v>
      </c>
      <c r="F227" s="135">
        <v>6.6</v>
      </c>
      <c r="G227" s="135">
        <v>150.66999999999999</v>
      </c>
      <c r="H227" s="135">
        <v>0</v>
      </c>
      <c r="I227" s="135">
        <v>34</v>
      </c>
      <c r="J227" s="135">
        <v>0</v>
      </c>
      <c r="K227" s="135">
        <v>0</v>
      </c>
      <c r="L227" s="135">
        <v>116</v>
      </c>
      <c r="M227" s="135">
        <v>0</v>
      </c>
      <c r="N227" s="135">
        <v>39.01</v>
      </c>
      <c r="O227" s="135">
        <v>1.95</v>
      </c>
    </row>
    <row r="228" spans="1:15">
      <c r="A228" s="117" t="s">
        <v>56</v>
      </c>
      <c r="B228" s="137" t="s">
        <v>139</v>
      </c>
      <c r="C228" s="119">
        <v>200</v>
      </c>
      <c r="D228" s="115">
        <v>1</v>
      </c>
      <c r="E228" s="115">
        <v>0.2</v>
      </c>
      <c r="F228" s="115">
        <v>20.2</v>
      </c>
      <c r="G228" s="115">
        <v>92</v>
      </c>
      <c r="H228" s="115">
        <v>0.02</v>
      </c>
      <c r="I228" s="115">
        <v>4</v>
      </c>
      <c r="J228" s="115">
        <v>0</v>
      </c>
      <c r="K228" s="115">
        <v>0.2</v>
      </c>
      <c r="L228" s="115">
        <v>14</v>
      </c>
      <c r="M228" s="115">
        <v>14</v>
      </c>
      <c r="N228" s="115">
        <v>8</v>
      </c>
      <c r="O228" s="115">
        <v>2.8</v>
      </c>
    </row>
    <row r="229" spans="1:15" s="107" customFormat="1">
      <c r="A229" s="117" t="s">
        <v>54</v>
      </c>
      <c r="B229" s="133" t="s">
        <v>83</v>
      </c>
      <c r="C229" s="119">
        <v>60</v>
      </c>
      <c r="D229" s="135">
        <v>6.4</v>
      </c>
      <c r="E229" s="135">
        <v>2.7</v>
      </c>
      <c r="F229" s="135">
        <v>26.1</v>
      </c>
      <c r="G229" s="135">
        <v>164.4</v>
      </c>
      <c r="H229" s="135">
        <v>0.247</v>
      </c>
      <c r="I229" s="135">
        <v>0.12</v>
      </c>
      <c r="J229" s="135">
        <v>0</v>
      </c>
      <c r="K229" s="135">
        <v>0.114</v>
      </c>
      <c r="L229" s="135">
        <v>75</v>
      </c>
      <c r="M229" s="135">
        <v>77.400000000000006</v>
      </c>
      <c r="N229" s="135">
        <v>24.6</v>
      </c>
      <c r="O229" s="135">
        <v>2.16</v>
      </c>
    </row>
    <row r="230" spans="1:15" s="107" customFormat="1">
      <c r="A230" s="117" t="s">
        <v>54</v>
      </c>
      <c r="B230" s="133" t="s">
        <v>80</v>
      </c>
      <c r="C230" s="119">
        <v>30</v>
      </c>
      <c r="D230" s="135">
        <v>2.2999999999999998</v>
      </c>
      <c r="E230" s="135">
        <v>0.4</v>
      </c>
      <c r="F230" s="135">
        <v>11.3</v>
      </c>
      <c r="G230" s="135">
        <v>60.3</v>
      </c>
      <c r="H230" s="135">
        <v>0.06</v>
      </c>
      <c r="I230" s="135">
        <v>0</v>
      </c>
      <c r="J230" s="135">
        <v>0</v>
      </c>
      <c r="K230" s="135">
        <v>0.69</v>
      </c>
      <c r="L230" s="135">
        <v>9.9</v>
      </c>
      <c r="M230" s="135">
        <v>58.2</v>
      </c>
      <c r="N230" s="135">
        <v>17.100000000000001</v>
      </c>
      <c r="O230" s="135">
        <v>1.35</v>
      </c>
    </row>
    <row r="231" spans="1:15">
      <c r="A231" s="110"/>
      <c r="B231" s="28" t="s">
        <v>85</v>
      </c>
      <c r="C231" s="124">
        <v>890</v>
      </c>
      <c r="D231" s="142">
        <f>SUM(D225:D230)</f>
        <v>34.65</v>
      </c>
      <c r="E231" s="142">
        <f t="shared" ref="E231:O231" si="33">SUM(E225:E230)</f>
        <v>50.99</v>
      </c>
      <c r="F231" s="142">
        <f t="shared" si="33"/>
        <v>88.21</v>
      </c>
      <c r="G231" s="142">
        <f t="shared" si="33"/>
        <v>946.31</v>
      </c>
      <c r="H231" s="142">
        <f t="shared" si="33"/>
        <v>0.74700000000000011</v>
      </c>
      <c r="I231" s="142">
        <f t="shared" si="33"/>
        <v>51.75</v>
      </c>
      <c r="J231" s="142">
        <f t="shared" si="33"/>
        <v>19.8</v>
      </c>
      <c r="K231" s="142">
        <f t="shared" si="33"/>
        <v>1.004</v>
      </c>
      <c r="L231" s="142">
        <f t="shared" si="33"/>
        <v>289.24</v>
      </c>
      <c r="M231" s="142">
        <f t="shared" si="33"/>
        <v>266.91000000000003</v>
      </c>
      <c r="N231" s="142">
        <f t="shared" si="33"/>
        <v>229.05999999999997</v>
      </c>
      <c r="O231" s="142">
        <f t="shared" si="33"/>
        <v>12.78</v>
      </c>
    </row>
    <row r="232" spans="1:15">
      <c r="A232" s="110"/>
      <c r="B232" s="28" t="s">
        <v>146</v>
      </c>
      <c r="C232" s="123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</row>
    <row r="233" spans="1:15">
      <c r="A233" s="117">
        <v>385</v>
      </c>
      <c r="B233" s="106" t="s">
        <v>151</v>
      </c>
      <c r="C233" s="123">
        <v>200</v>
      </c>
      <c r="D233" s="149">
        <v>5.6</v>
      </c>
      <c r="E233" s="149">
        <v>6.4</v>
      </c>
      <c r="F233" s="149">
        <v>9.4</v>
      </c>
      <c r="G233" s="149">
        <v>116</v>
      </c>
      <c r="H233" s="149">
        <v>0.08</v>
      </c>
      <c r="I233" s="149">
        <v>2.6</v>
      </c>
      <c r="J233" s="149">
        <v>0.06</v>
      </c>
      <c r="K233" s="149">
        <v>0.3</v>
      </c>
      <c r="L233" s="149">
        <v>240</v>
      </c>
      <c r="M233" s="149">
        <v>180</v>
      </c>
      <c r="N233" s="149">
        <v>28</v>
      </c>
      <c r="O233" s="149">
        <v>0.12</v>
      </c>
    </row>
    <row r="234" spans="1:15">
      <c r="A234" s="117" t="s">
        <v>54</v>
      </c>
      <c r="B234" s="133" t="s">
        <v>194</v>
      </c>
      <c r="C234" s="123">
        <v>100</v>
      </c>
      <c r="D234" s="151">
        <v>6.6</v>
      </c>
      <c r="E234" s="151">
        <v>14.36</v>
      </c>
      <c r="F234" s="151">
        <v>41.13</v>
      </c>
      <c r="G234" s="151">
        <v>320</v>
      </c>
      <c r="H234" s="151">
        <v>0.16</v>
      </c>
      <c r="I234" s="151">
        <v>0.04</v>
      </c>
      <c r="J234" s="151">
        <v>0</v>
      </c>
      <c r="K234" s="151">
        <v>4.71</v>
      </c>
      <c r="L234" s="151">
        <v>21.3</v>
      </c>
      <c r="M234" s="151">
        <v>76.8</v>
      </c>
      <c r="N234" s="151">
        <v>28.2</v>
      </c>
      <c r="O234" s="151">
        <v>1.39</v>
      </c>
    </row>
    <row r="235" spans="1:15">
      <c r="A235" s="110" t="s">
        <v>54</v>
      </c>
      <c r="B235" s="106" t="s">
        <v>187</v>
      </c>
      <c r="C235" s="123">
        <v>17</v>
      </c>
      <c r="D235" s="115">
        <v>0.7</v>
      </c>
      <c r="E235" s="115">
        <v>4.5</v>
      </c>
      <c r="F235" s="115">
        <v>10.1</v>
      </c>
      <c r="G235" s="115">
        <v>83.5</v>
      </c>
      <c r="H235" s="115">
        <v>5.0000000000000001E-3</v>
      </c>
      <c r="I235" s="115">
        <v>0</v>
      </c>
      <c r="J235" s="115">
        <v>0</v>
      </c>
      <c r="K235" s="115">
        <v>0.39100000000000001</v>
      </c>
      <c r="L235" s="115">
        <v>4.76</v>
      </c>
      <c r="M235" s="115">
        <v>16.2</v>
      </c>
      <c r="N235" s="115">
        <v>16.829999999999998</v>
      </c>
      <c r="O235" s="115">
        <v>0.51</v>
      </c>
    </row>
    <row r="236" spans="1:15">
      <c r="A236" s="117" t="s">
        <v>54</v>
      </c>
      <c r="B236" s="113" t="s">
        <v>153</v>
      </c>
      <c r="C236" s="111">
        <v>120</v>
      </c>
      <c r="D236" s="135">
        <v>0.3</v>
      </c>
      <c r="E236" s="135">
        <v>0.2</v>
      </c>
      <c r="F236" s="135">
        <v>13.7</v>
      </c>
      <c r="G236" s="135">
        <v>62.4</v>
      </c>
      <c r="H236" s="135">
        <v>0.02</v>
      </c>
      <c r="I236" s="135">
        <v>5.52</v>
      </c>
      <c r="J236" s="135">
        <v>3.6</v>
      </c>
      <c r="K236" s="135">
        <v>0.216</v>
      </c>
      <c r="L236" s="135">
        <v>7.2</v>
      </c>
      <c r="M236" s="135">
        <v>13.2</v>
      </c>
      <c r="N236" s="135">
        <v>6</v>
      </c>
      <c r="O236" s="135">
        <v>0.14399999999999999</v>
      </c>
    </row>
    <row r="237" spans="1:15">
      <c r="A237" s="110"/>
      <c r="B237" s="28" t="s">
        <v>149</v>
      </c>
      <c r="C237" s="124">
        <v>437</v>
      </c>
      <c r="D237" s="142">
        <f t="shared" ref="D237:O237" si="34">SUM(D233:D236)</f>
        <v>13.2</v>
      </c>
      <c r="E237" s="142">
        <f t="shared" si="34"/>
        <v>25.459999999999997</v>
      </c>
      <c r="F237" s="142">
        <f t="shared" si="34"/>
        <v>74.33</v>
      </c>
      <c r="G237" s="142">
        <f t="shared" si="34"/>
        <v>581.9</v>
      </c>
      <c r="H237" s="142">
        <f t="shared" si="34"/>
        <v>0.26500000000000001</v>
      </c>
      <c r="I237" s="142">
        <f t="shared" si="34"/>
        <v>8.16</v>
      </c>
      <c r="J237" s="142">
        <f t="shared" si="34"/>
        <v>3.66</v>
      </c>
      <c r="K237" s="142">
        <f t="shared" si="34"/>
        <v>5.617</v>
      </c>
      <c r="L237" s="142">
        <f t="shared" si="34"/>
        <v>273.26</v>
      </c>
      <c r="M237" s="142">
        <f t="shared" si="34"/>
        <v>286.2</v>
      </c>
      <c r="N237" s="142">
        <f t="shared" si="34"/>
        <v>79.03</v>
      </c>
      <c r="O237" s="142">
        <f t="shared" si="34"/>
        <v>2.1639999999999997</v>
      </c>
    </row>
    <row r="238" spans="1:15">
      <c r="A238" s="110"/>
      <c r="B238" s="28" t="s">
        <v>185</v>
      </c>
      <c r="C238" s="124">
        <f t="shared" ref="C238:O238" si="35">C237+C231+C223</f>
        <v>2057</v>
      </c>
      <c r="D238" s="178">
        <f t="shared" si="35"/>
        <v>90.56</v>
      </c>
      <c r="E238" s="124">
        <f t="shared" si="35"/>
        <v>111.91</v>
      </c>
      <c r="F238" s="124">
        <f t="shared" si="35"/>
        <v>297.06</v>
      </c>
      <c r="G238" s="124">
        <f t="shared" si="35"/>
        <v>2607.2399999999998</v>
      </c>
      <c r="H238" s="124">
        <f t="shared" si="35"/>
        <v>1.276</v>
      </c>
      <c r="I238" s="124">
        <f t="shared" si="35"/>
        <v>63.9</v>
      </c>
      <c r="J238" s="124">
        <f t="shared" si="35"/>
        <v>167.49</v>
      </c>
      <c r="K238" s="124">
        <f t="shared" si="35"/>
        <v>6.9970000000000008</v>
      </c>
      <c r="L238" s="124">
        <f t="shared" si="35"/>
        <v>1805.48</v>
      </c>
      <c r="M238" s="124">
        <f t="shared" si="35"/>
        <v>940.35</v>
      </c>
      <c r="N238" s="124">
        <f t="shared" si="35"/>
        <v>480.64</v>
      </c>
      <c r="O238" s="124">
        <f t="shared" si="35"/>
        <v>21.903999999999996</v>
      </c>
    </row>
    <row r="239" spans="1:15">
      <c r="A239" s="180" t="s">
        <v>238</v>
      </c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2"/>
    </row>
    <row r="240" spans="1:15" s="107" customFormat="1">
      <c r="A240" s="189" t="s">
        <v>70</v>
      </c>
      <c r="B240" s="191" t="s">
        <v>71</v>
      </c>
      <c r="C240" s="189" t="s">
        <v>62</v>
      </c>
      <c r="D240" s="186" t="s">
        <v>72</v>
      </c>
      <c r="E240" s="187"/>
      <c r="F240" s="188"/>
      <c r="G240" s="140" t="s">
        <v>73</v>
      </c>
      <c r="H240" s="140"/>
      <c r="I240" s="186" t="s">
        <v>219</v>
      </c>
      <c r="J240" s="187"/>
      <c r="K240" s="187"/>
      <c r="L240" s="187"/>
      <c r="M240" s="187"/>
      <c r="N240" s="187"/>
      <c r="O240" s="188"/>
    </row>
    <row r="241" spans="1:15" s="107" customFormat="1">
      <c r="A241" s="190"/>
      <c r="B241" s="192"/>
      <c r="C241" s="190"/>
      <c r="D241" s="140" t="s">
        <v>16</v>
      </c>
      <c r="E241" s="140" t="s">
        <v>17</v>
      </c>
      <c r="F241" s="140" t="s">
        <v>18</v>
      </c>
      <c r="G241" s="140" t="s">
        <v>74</v>
      </c>
      <c r="H241" s="140" t="s">
        <v>75</v>
      </c>
      <c r="I241" s="140" t="s">
        <v>20</v>
      </c>
      <c r="J241" s="140" t="s">
        <v>21</v>
      </c>
      <c r="K241" s="140" t="s">
        <v>76</v>
      </c>
      <c r="L241" s="140" t="s">
        <v>77</v>
      </c>
      <c r="M241" s="140" t="s">
        <v>23</v>
      </c>
      <c r="N241" s="140" t="s">
        <v>24</v>
      </c>
      <c r="O241" s="140" t="s">
        <v>25</v>
      </c>
    </row>
    <row r="242" spans="1:15">
      <c r="A242" s="28"/>
      <c r="B242" s="28" t="s">
        <v>78</v>
      </c>
      <c r="C242" s="28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</row>
    <row r="243" spans="1:15" s="161" customFormat="1" ht="31.5">
      <c r="A243" s="117">
        <v>71</v>
      </c>
      <c r="B243" s="118" t="s">
        <v>263</v>
      </c>
      <c r="C243" s="119">
        <v>60</v>
      </c>
      <c r="D243" s="135">
        <v>0.4</v>
      </c>
      <c r="E243" s="135">
        <v>0.1</v>
      </c>
      <c r="F243" s="135">
        <v>1.3</v>
      </c>
      <c r="G243" s="135">
        <v>7</v>
      </c>
      <c r="H243" s="135">
        <v>1.4999999999999999E-2</v>
      </c>
      <c r="I243" s="135">
        <v>10</v>
      </c>
      <c r="J243" s="135">
        <v>5</v>
      </c>
      <c r="K243" s="135">
        <v>0.05</v>
      </c>
      <c r="L243" s="135">
        <v>11.5</v>
      </c>
      <c r="M243" s="135">
        <v>21</v>
      </c>
      <c r="N243" s="135">
        <v>7</v>
      </c>
      <c r="O243" s="135">
        <v>0.3</v>
      </c>
    </row>
    <row r="244" spans="1:15" s="161" customFormat="1" ht="31.5">
      <c r="A244" s="117">
        <v>70</v>
      </c>
      <c r="B244" s="118" t="s">
        <v>262</v>
      </c>
      <c r="C244" s="119">
        <v>60</v>
      </c>
      <c r="D244" s="135">
        <v>0.42</v>
      </c>
      <c r="E244" s="135">
        <v>0.06</v>
      </c>
      <c r="F244" s="135">
        <v>1.1399999999999999</v>
      </c>
      <c r="G244" s="135">
        <v>9.6</v>
      </c>
      <c r="H244" s="135">
        <v>0.02</v>
      </c>
      <c r="I244" s="135">
        <v>4.2</v>
      </c>
      <c r="J244" s="135">
        <v>0</v>
      </c>
      <c r="K244" s="135">
        <v>0</v>
      </c>
      <c r="L244" s="135">
        <v>20.399999999999999</v>
      </c>
      <c r="M244" s="135">
        <v>18</v>
      </c>
      <c r="N244" s="135">
        <v>8.4</v>
      </c>
      <c r="O244" s="135">
        <v>0.3</v>
      </c>
    </row>
    <row r="245" spans="1:15" s="107" customFormat="1">
      <c r="A245" s="117">
        <v>449</v>
      </c>
      <c r="B245" s="133" t="s">
        <v>57</v>
      </c>
      <c r="C245" s="119">
        <v>250</v>
      </c>
      <c r="D245" s="135">
        <v>21</v>
      </c>
      <c r="E245" s="135">
        <v>20.62</v>
      </c>
      <c r="F245" s="135">
        <v>49.39</v>
      </c>
      <c r="G245" s="135">
        <v>491</v>
      </c>
      <c r="H245" s="135">
        <v>0</v>
      </c>
      <c r="I245" s="135">
        <v>11.67</v>
      </c>
      <c r="J245" s="135">
        <v>0</v>
      </c>
      <c r="K245" s="135">
        <v>0</v>
      </c>
      <c r="L245" s="135">
        <v>42.99</v>
      </c>
      <c r="M245" s="135">
        <v>0</v>
      </c>
      <c r="N245" s="135">
        <v>49.16</v>
      </c>
      <c r="O245" s="135">
        <v>2.2599999999999998</v>
      </c>
    </row>
    <row r="246" spans="1:15" s="107" customFormat="1">
      <c r="A246" s="117" t="s">
        <v>54</v>
      </c>
      <c r="B246" s="133" t="s">
        <v>83</v>
      </c>
      <c r="C246" s="119">
        <v>40</v>
      </c>
      <c r="D246" s="135">
        <v>4.3</v>
      </c>
      <c r="E246" s="135">
        <v>1.8</v>
      </c>
      <c r="F246" s="135">
        <v>17.399999999999999</v>
      </c>
      <c r="G246" s="135">
        <v>109.6</v>
      </c>
      <c r="H246" s="135">
        <v>0.16400000000000001</v>
      </c>
      <c r="I246" s="135">
        <v>0.08</v>
      </c>
      <c r="J246" s="135">
        <v>0</v>
      </c>
      <c r="K246" s="135">
        <v>7.5999999999999998E-2</v>
      </c>
      <c r="L246" s="135">
        <v>50</v>
      </c>
      <c r="M246" s="135">
        <v>51.6</v>
      </c>
      <c r="N246" s="135">
        <v>16.399999999999999</v>
      </c>
      <c r="O246" s="135">
        <v>1.44</v>
      </c>
    </row>
    <row r="247" spans="1:15" s="107" customFormat="1">
      <c r="A247" s="117" t="s">
        <v>54</v>
      </c>
      <c r="B247" s="133" t="s">
        <v>80</v>
      </c>
      <c r="C247" s="119">
        <v>25</v>
      </c>
      <c r="D247" s="135">
        <v>1.9</v>
      </c>
      <c r="E247" s="135">
        <v>0.4</v>
      </c>
      <c r="F247" s="135">
        <v>9.4</v>
      </c>
      <c r="G247" s="135">
        <v>50.2</v>
      </c>
      <c r="H247" s="135">
        <v>0.05</v>
      </c>
      <c r="I247" s="135">
        <v>0</v>
      </c>
      <c r="J247" s="135">
        <v>0</v>
      </c>
      <c r="K247" s="135">
        <v>0.57499999999999996</v>
      </c>
      <c r="L247" s="135">
        <v>8.25</v>
      </c>
      <c r="M247" s="135">
        <v>48.5</v>
      </c>
      <c r="N247" s="135">
        <v>14.25</v>
      </c>
      <c r="O247" s="135">
        <v>1.125</v>
      </c>
    </row>
    <row r="248" spans="1:15" s="107" customFormat="1">
      <c r="A248" s="117" t="s">
        <v>54</v>
      </c>
      <c r="B248" s="113" t="s">
        <v>139</v>
      </c>
      <c r="C248" s="111">
        <v>200</v>
      </c>
      <c r="D248" s="115">
        <v>1</v>
      </c>
      <c r="E248" s="115">
        <v>0.2</v>
      </c>
      <c r="F248" s="115">
        <v>20.2</v>
      </c>
      <c r="G248" s="115">
        <v>92</v>
      </c>
      <c r="H248" s="115">
        <v>0.02</v>
      </c>
      <c r="I248" s="115">
        <v>4</v>
      </c>
      <c r="J248" s="115">
        <v>0</v>
      </c>
      <c r="K248" s="115">
        <v>0.2</v>
      </c>
      <c r="L248" s="115">
        <v>14</v>
      </c>
      <c r="M248" s="115">
        <v>14</v>
      </c>
      <c r="N248" s="115">
        <v>8</v>
      </c>
      <c r="O248" s="115">
        <v>2.8</v>
      </c>
    </row>
    <row r="249" spans="1:15" s="107" customFormat="1">
      <c r="A249" s="117" t="s">
        <v>54</v>
      </c>
      <c r="B249" s="106" t="s">
        <v>138</v>
      </c>
      <c r="C249" s="123">
        <v>200</v>
      </c>
      <c r="D249" s="115">
        <v>3</v>
      </c>
      <c r="E249" s="115">
        <v>1</v>
      </c>
      <c r="F249" s="115">
        <v>42</v>
      </c>
      <c r="G249" s="115">
        <v>192</v>
      </c>
      <c r="H249" s="115">
        <v>0.08</v>
      </c>
      <c r="I249" s="115">
        <v>20</v>
      </c>
      <c r="J249" s="115">
        <v>40</v>
      </c>
      <c r="K249" s="115">
        <v>0.08</v>
      </c>
      <c r="L249" s="115">
        <v>16</v>
      </c>
      <c r="M249" s="115">
        <v>56</v>
      </c>
      <c r="N249" s="115">
        <v>84</v>
      </c>
      <c r="O249" s="115">
        <v>1.2</v>
      </c>
    </row>
    <row r="250" spans="1:15">
      <c r="A250" s="110"/>
      <c r="B250" s="28" t="s">
        <v>81</v>
      </c>
      <c r="C250" s="127">
        <v>695</v>
      </c>
      <c r="D250" s="142">
        <f>SUM(D244:D249)</f>
        <v>31.62</v>
      </c>
      <c r="E250" s="142">
        <f t="shared" ref="E250:O250" si="36">SUM(E244:E249)</f>
        <v>24.08</v>
      </c>
      <c r="F250" s="142">
        <f t="shared" si="36"/>
        <v>139.53000000000003</v>
      </c>
      <c r="G250" s="142">
        <f t="shared" si="36"/>
        <v>944.40000000000009</v>
      </c>
      <c r="H250" s="142">
        <f t="shared" si="36"/>
        <v>0.33400000000000002</v>
      </c>
      <c r="I250" s="142">
        <f t="shared" si="36"/>
        <v>39.950000000000003</v>
      </c>
      <c r="J250" s="142">
        <f t="shared" si="36"/>
        <v>40</v>
      </c>
      <c r="K250" s="142">
        <f t="shared" si="36"/>
        <v>0.93099999999999994</v>
      </c>
      <c r="L250" s="142">
        <f t="shared" si="36"/>
        <v>151.63999999999999</v>
      </c>
      <c r="M250" s="142">
        <f t="shared" si="36"/>
        <v>188.1</v>
      </c>
      <c r="N250" s="142">
        <f t="shared" si="36"/>
        <v>180.20999999999998</v>
      </c>
      <c r="O250" s="142">
        <f t="shared" si="36"/>
        <v>9.125</v>
      </c>
    </row>
    <row r="251" spans="1:15">
      <c r="A251" s="28"/>
      <c r="B251" s="28" t="s">
        <v>82</v>
      </c>
      <c r="C251" s="120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 ht="31.5">
      <c r="A252" s="117">
        <v>42</v>
      </c>
      <c r="B252" s="118" t="s">
        <v>181</v>
      </c>
      <c r="C252" s="119">
        <v>250</v>
      </c>
      <c r="D252" s="135">
        <v>5.03</v>
      </c>
      <c r="E252" s="135">
        <v>11.3</v>
      </c>
      <c r="F252" s="135">
        <v>32.380000000000003</v>
      </c>
      <c r="G252" s="135">
        <v>179.52</v>
      </c>
      <c r="H252" s="135">
        <v>0.05</v>
      </c>
      <c r="I252" s="135">
        <v>15.3</v>
      </c>
      <c r="J252" s="135">
        <v>0</v>
      </c>
      <c r="K252" s="135">
        <v>0</v>
      </c>
      <c r="L252" s="135">
        <v>26.7</v>
      </c>
      <c r="M252" s="135">
        <v>18</v>
      </c>
      <c r="N252" s="135">
        <v>25.5</v>
      </c>
      <c r="O252" s="135">
        <v>1.1000000000000001</v>
      </c>
    </row>
    <row r="253" spans="1:15">
      <c r="A253" s="117">
        <v>472</v>
      </c>
      <c r="B253" s="133" t="s">
        <v>155</v>
      </c>
      <c r="C253" s="119">
        <v>200</v>
      </c>
      <c r="D253" s="135">
        <v>4.3899999999999997</v>
      </c>
      <c r="E253" s="135">
        <v>6.79</v>
      </c>
      <c r="F253" s="135">
        <v>29.4</v>
      </c>
      <c r="G253" s="135">
        <v>196</v>
      </c>
      <c r="H253" s="135">
        <v>0</v>
      </c>
      <c r="I253" s="135">
        <v>34.270000000000003</v>
      </c>
      <c r="J253" s="135">
        <v>0</v>
      </c>
      <c r="K253" s="135">
        <v>0</v>
      </c>
      <c r="L253" s="135">
        <v>56.75</v>
      </c>
      <c r="M253" s="135">
        <v>0</v>
      </c>
      <c r="N253" s="135">
        <v>43.77</v>
      </c>
      <c r="O253" s="135">
        <v>1.56</v>
      </c>
    </row>
    <row r="254" spans="1:15">
      <c r="A254" s="117">
        <v>14</v>
      </c>
      <c r="B254" s="128" t="s">
        <v>205</v>
      </c>
      <c r="C254" s="157" t="s">
        <v>206</v>
      </c>
      <c r="D254" s="135">
        <v>7.59</v>
      </c>
      <c r="E254" s="135">
        <v>8.57</v>
      </c>
      <c r="F254" s="135">
        <v>6.79</v>
      </c>
      <c r="G254" s="135">
        <v>134.19999999999999</v>
      </c>
      <c r="H254" s="135">
        <v>0.06</v>
      </c>
      <c r="I254" s="135">
        <v>26.35</v>
      </c>
      <c r="J254" s="135">
        <v>202.3</v>
      </c>
      <c r="K254" s="135">
        <v>1.95</v>
      </c>
      <c r="L254" s="135">
        <v>34.85</v>
      </c>
      <c r="M254" s="135">
        <v>65.099999999999994</v>
      </c>
      <c r="N254" s="135">
        <v>17.739999999999998</v>
      </c>
      <c r="O254" s="135">
        <v>1.54</v>
      </c>
    </row>
    <row r="255" spans="1:15">
      <c r="A255" s="117">
        <v>588</v>
      </c>
      <c r="B255" s="133" t="s">
        <v>158</v>
      </c>
      <c r="C255" s="119">
        <v>200</v>
      </c>
      <c r="D255" s="135">
        <v>0.56000000000000005</v>
      </c>
      <c r="E255" s="135">
        <v>0</v>
      </c>
      <c r="F255" s="135">
        <v>27.89</v>
      </c>
      <c r="G255" s="135">
        <v>113.79</v>
      </c>
      <c r="H255" s="135">
        <v>0.03</v>
      </c>
      <c r="I255" s="135">
        <v>5.4</v>
      </c>
      <c r="J255" s="135">
        <v>0</v>
      </c>
      <c r="K255" s="135">
        <v>0</v>
      </c>
      <c r="L255" s="135">
        <v>12</v>
      </c>
      <c r="M255" s="135">
        <v>18.190000000000001</v>
      </c>
      <c r="N255" s="135">
        <v>4</v>
      </c>
      <c r="O255" s="135">
        <v>0.8</v>
      </c>
    </row>
    <row r="256" spans="1:15">
      <c r="A256" s="117" t="s">
        <v>54</v>
      </c>
      <c r="B256" s="133" t="s">
        <v>83</v>
      </c>
      <c r="C256" s="119">
        <v>60</v>
      </c>
      <c r="D256" s="135">
        <v>6.4</v>
      </c>
      <c r="E256" s="135">
        <v>2.7</v>
      </c>
      <c r="F256" s="135">
        <v>26.1</v>
      </c>
      <c r="G256" s="135">
        <v>164.4</v>
      </c>
      <c r="H256" s="135">
        <v>0.247</v>
      </c>
      <c r="I256" s="135">
        <v>0.12</v>
      </c>
      <c r="J256" s="135">
        <v>0</v>
      </c>
      <c r="K256" s="135">
        <v>0.114</v>
      </c>
      <c r="L256" s="135">
        <v>75</v>
      </c>
      <c r="M256" s="135">
        <v>77.400000000000006</v>
      </c>
      <c r="N256" s="135">
        <v>24.6</v>
      </c>
      <c r="O256" s="135">
        <v>2.16</v>
      </c>
    </row>
    <row r="257" spans="1:15">
      <c r="A257" s="117" t="s">
        <v>54</v>
      </c>
      <c r="B257" s="133" t="s">
        <v>80</v>
      </c>
      <c r="C257" s="119">
        <v>30</v>
      </c>
      <c r="D257" s="135">
        <v>2.2999999999999998</v>
      </c>
      <c r="E257" s="135">
        <v>0.4</v>
      </c>
      <c r="F257" s="135">
        <v>11.3</v>
      </c>
      <c r="G257" s="135">
        <v>60.3</v>
      </c>
      <c r="H257" s="135">
        <v>0.06</v>
      </c>
      <c r="I257" s="135">
        <v>0</v>
      </c>
      <c r="J257" s="135">
        <v>0</v>
      </c>
      <c r="K257" s="135">
        <v>0.69</v>
      </c>
      <c r="L257" s="135">
        <v>9.9</v>
      </c>
      <c r="M257" s="135">
        <v>58.2</v>
      </c>
      <c r="N257" s="135">
        <v>17.100000000000001</v>
      </c>
      <c r="O257" s="135">
        <v>1.35</v>
      </c>
    </row>
    <row r="258" spans="1:15">
      <c r="A258" s="110"/>
      <c r="B258" s="28" t="s">
        <v>85</v>
      </c>
      <c r="C258" s="124">
        <v>855</v>
      </c>
      <c r="D258" s="142">
        <f>SUM(D252:D257)</f>
        <v>26.27</v>
      </c>
      <c r="E258" s="142">
        <f t="shared" ref="E258:O258" si="37">SUM(E252:E257)</f>
        <v>29.759999999999998</v>
      </c>
      <c r="F258" s="142">
        <f t="shared" si="37"/>
        <v>133.86000000000001</v>
      </c>
      <c r="G258" s="142">
        <f t="shared" si="37"/>
        <v>848.20999999999992</v>
      </c>
      <c r="H258" s="142">
        <f t="shared" si="37"/>
        <v>0.44700000000000001</v>
      </c>
      <c r="I258" s="142">
        <f t="shared" si="37"/>
        <v>81.440000000000026</v>
      </c>
      <c r="J258" s="142">
        <f t="shared" si="37"/>
        <v>202.3</v>
      </c>
      <c r="K258" s="142">
        <f t="shared" si="37"/>
        <v>2.754</v>
      </c>
      <c r="L258" s="142">
        <f t="shared" si="37"/>
        <v>215.20000000000002</v>
      </c>
      <c r="M258" s="142">
        <f t="shared" si="37"/>
        <v>236.89</v>
      </c>
      <c r="N258" s="142">
        <f t="shared" si="37"/>
        <v>132.71</v>
      </c>
      <c r="O258" s="142">
        <f t="shared" si="37"/>
        <v>8.51</v>
      </c>
    </row>
    <row r="259" spans="1:15">
      <c r="A259" s="110"/>
      <c r="B259" s="28" t="s">
        <v>146</v>
      </c>
      <c r="C259" s="123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</row>
    <row r="260" spans="1:15" ht="31.5">
      <c r="A260" s="110">
        <v>60</v>
      </c>
      <c r="B260" s="133" t="s">
        <v>265</v>
      </c>
      <c r="C260" s="123">
        <v>250</v>
      </c>
      <c r="D260" s="115">
        <v>28.57</v>
      </c>
      <c r="E260" s="115">
        <v>12.84</v>
      </c>
      <c r="F260" s="115">
        <v>10.61</v>
      </c>
      <c r="G260" s="115">
        <v>257.91000000000003</v>
      </c>
      <c r="H260" s="115">
        <v>0.107</v>
      </c>
      <c r="I260" s="115">
        <v>3.8</v>
      </c>
      <c r="J260" s="115">
        <v>0</v>
      </c>
      <c r="K260" s="115">
        <v>0</v>
      </c>
      <c r="L260" s="115">
        <v>130.96</v>
      </c>
      <c r="M260" s="115">
        <v>0</v>
      </c>
      <c r="N260" s="115">
        <v>0</v>
      </c>
      <c r="O260" s="115">
        <v>1.85</v>
      </c>
    </row>
    <row r="261" spans="1:15">
      <c r="A261" s="117">
        <v>628</v>
      </c>
      <c r="B261" s="113" t="s">
        <v>147</v>
      </c>
      <c r="C261" s="111">
        <v>200</v>
      </c>
      <c r="D261" s="115">
        <v>0.2</v>
      </c>
      <c r="E261" s="115">
        <v>0.05</v>
      </c>
      <c r="F261" s="115">
        <v>13.6</v>
      </c>
      <c r="G261" s="115">
        <v>56</v>
      </c>
      <c r="H261" s="115">
        <v>0</v>
      </c>
      <c r="I261" s="115">
        <v>3.2</v>
      </c>
      <c r="J261" s="115">
        <v>0</v>
      </c>
      <c r="K261" s="115">
        <v>0</v>
      </c>
      <c r="L261" s="115">
        <v>7.35</v>
      </c>
      <c r="M261" s="115">
        <v>4</v>
      </c>
      <c r="N261" s="115">
        <v>5</v>
      </c>
      <c r="O261" s="115">
        <v>0.8</v>
      </c>
    </row>
    <row r="262" spans="1:15" s="107" customFormat="1">
      <c r="A262" s="117" t="s">
        <v>54</v>
      </c>
      <c r="B262" s="106" t="s">
        <v>83</v>
      </c>
      <c r="C262" s="111">
        <v>40</v>
      </c>
      <c r="D262" s="115">
        <v>3.2</v>
      </c>
      <c r="E262" s="115">
        <v>1.4</v>
      </c>
      <c r="F262" s="115">
        <v>13.1</v>
      </c>
      <c r="G262" s="115">
        <v>82.2</v>
      </c>
      <c r="H262" s="115">
        <v>0.123</v>
      </c>
      <c r="I262" s="115">
        <v>0.06</v>
      </c>
      <c r="J262" s="115">
        <v>0</v>
      </c>
      <c r="K262" s="115">
        <v>5.7000000000000002E-2</v>
      </c>
      <c r="L262" s="115">
        <v>37.5</v>
      </c>
      <c r="M262" s="115">
        <v>38.700000000000003</v>
      </c>
      <c r="N262" s="115">
        <v>12.3</v>
      </c>
      <c r="O262" s="115">
        <v>1.08</v>
      </c>
    </row>
    <row r="263" spans="1:15">
      <c r="A263" s="110"/>
      <c r="B263" s="28" t="s">
        <v>149</v>
      </c>
      <c r="C263" s="124">
        <v>490</v>
      </c>
      <c r="D263" s="142">
        <f>SUM(D260:D262)</f>
        <v>31.97</v>
      </c>
      <c r="E263" s="142">
        <f t="shared" ref="E263:O263" si="38">SUM(E260:E262)</f>
        <v>14.290000000000001</v>
      </c>
      <c r="F263" s="142">
        <f t="shared" si="38"/>
        <v>37.31</v>
      </c>
      <c r="G263" s="142">
        <f t="shared" si="38"/>
        <v>396.11</v>
      </c>
      <c r="H263" s="142">
        <f t="shared" si="38"/>
        <v>0.22999999999999998</v>
      </c>
      <c r="I263" s="142">
        <f t="shared" si="38"/>
        <v>7.06</v>
      </c>
      <c r="J263" s="142">
        <f t="shared" si="38"/>
        <v>0</v>
      </c>
      <c r="K263" s="142">
        <f t="shared" si="38"/>
        <v>5.7000000000000002E-2</v>
      </c>
      <c r="L263" s="142">
        <f t="shared" si="38"/>
        <v>175.81</v>
      </c>
      <c r="M263" s="142">
        <f t="shared" si="38"/>
        <v>42.7</v>
      </c>
      <c r="N263" s="142">
        <f t="shared" si="38"/>
        <v>17.3</v>
      </c>
      <c r="O263" s="142">
        <f t="shared" si="38"/>
        <v>3.7300000000000004</v>
      </c>
    </row>
    <row r="264" spans="1:15">
      <c r="A264" s="28"/>
      <c r="B264" s="28" t="s">
        <v>185</v>
      </c>
      <c r="C264" s="124">
        <f t="shared" ref="C264:O264" si="39">C263+C258+C250</f>
        <v>2040</v>
      </c>
      <c r="D264" s="124">
        <f t="shared" si="39"/>
        <v>89.86</v>
      </c>
      <c r="E264" s="124">
        <f t="shared" si="39"/>
        <v>68.13</v>
      </c>
      <c r="F264" s="124">
        <f t="shared" si="39"/>
        <v>310.70000000000005</v>
      </c>
      <c r="G264" s="124">
        <f t="shared" si="39"/>
        <v>2188.7200000000003</v>
      </c>
      <c r="H264" s="124">
        <f t="shared" si="39"/>
        <v>1.0110000000000001</v>
      </c>
      <c r="I264" s="124">
        <f t="shared" si="39"/>
        <v>128.45000000000005</v>
      </c>
      <c r="J264" s="124">
        <f t="shared" si="39"/>
        <v>242.3</v>
      </c>
      <c r="K264" s="124">
        <f t="shared" si="39"/>
        <v>3.742</v>
      </c>
      <c r="L264" s="124">
        <f t="shared" si="39"/>
        <v>542.65</v>
      </c>
      <c r="M264" s="124">
        <f t="shared" si="39"/>
        <v>467.68999999999994</v>
      </c>
      <c r="N264" s="124">
        <f t="shared" si="39"/>
        <v>330.22</v>
      </c>
      <c r="O264" s="124">
        <f t="shared" si="39"/>
        <v>21.365000000000002</v>
      </c>
    </row>
    <row r="265" spans="1:15">
      <c r="A265" s="180" t="s">
        <v>239</v>
      </c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2"/>
    </row>
    <row r="266" spans="1:15" s="107" customFormat="1">
      <c r="A266" s="189" t="s">
        <v>70</v>
      </c>
      <c r="B266" s="191" t="s">
        <v>71</v>
      </c>
      <c r="C266" s="189" t="s">
        <v>62</v>
      </c>
      <c r="D266" s="186" t="s">
        <v>72</v>
      </c>
      <c r="E266" s="187"/>
      <c r="F266" s="188"/>
      <c r="G266" s="140" t="s">
        <v>73</v>
      </c>
      <c r="H266" s="140"/>
      <c r="I266" s="186" t="s">
        <v>219</v>
      </c>
      <c r="J266" s="187"/>
      <c r="K266" s="187"/>
      <c r="L266" s="187"/>
      <c r="M266" s="187"/>
      <c r="N266" s="187"/>
      <c r="O266" s="188"/>
    </row>
    <row r="267" spans="1:15" s="107" customFormat="1">
      <c r="A267" s="190"/>
      <c r="B267" s="192"/>
      <c r="C267" s="190"/>
      <c r="D267" s="140" t="s">
        <v>16</v>
      </c>
      <c r="E267" s="140" t="s">
        <v>17</v>
      </c>
      <c r="F267" s="140" t="s">
        <v>18</v>
      </c>
      <c r="G267" s="140" t="s">
        <v>74</v>
      </c>
      <c r="H267" s="140" t="s">
        <v>75</v>
      </c>
      <c r="I267" s="140" t="s">
        <v>20</v>
      </c>
      <c r="J267" s="140" t="s">
        <v>21</v>
      </c>
      <c r="K267" s="140" t="s">
        <v>76</v>
      </c>
      <c r="L267" s="140" t="s">
        <v>77</v>
      </c>
      <c r="M267" s="140" t="s">
        <v>23</v>
      </c>
      <c r="N267" s="140" t="s">
        <v>24</v>
      </c>
      <c r="O267" s="140" t="s">
        <v>25</v>
      </c>
    </row>
    <row r="268" spans="1:15">
      <c r="A268" s="28"/>
      <c r="B268" s="28" t="s">
        <v>78</v>
      </c>
      <c r="C268" s="28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</row>
    <row r="269" spans="1:15" s="107" customFormat="1" ht="31.5">
      <c r="A269" s="117">
        <v>290</v>
      </c>
      <c r="B269" s="133" t="s">
        <v>140</v>
      </c>
      <c r="C269" s="119">
        <v>180</v>
      </c>
      <c r="D269" s="135">
        <v>6.62</v>
      </c>
      <c r="E269" s="135">
        <v>6.35</v>
      </c>
      <c r="F269" s="135">
        <v>42.38</v>
      </c>
      <c r="G269" s="135">
        <v>184</v>
      </c>
      <c r="H269" s="135">
        <v>0</v>
      </c>
      <c r="I269" s="135">
        <v>0</v>
      </c>
      <c r="J269" s="135">
        <v>0</v>
      </c>
      <c r="K269" s="135">
        <v>0</v>
      </c>
      <c r="L269" s="135">
        <v>14.4</v>
      </c>
      <c r="M269" s="135">
        <v>0</v>
      </c>
      <c r="N269" s="135">
        <v>9</v>
      </c>
      <c r="O269" s="135">
        <v>0.9</v>
      </c>
    </row>
    <row r="270" spans="1:15" ht="31.5">
      <c r="A270" s="117">
        <v>185</v>
      </c>
      <c r="B270" s="133" t="s">
        <v>269</v>
      </c>
      <c r="C270" s="119" t="s">
        <v>142</v>
      </c>
      <c r="D270" s="135">
        <v>18.149999999999999</v>
      </c>
      <c r="E270" s="135">
        <v>10.039999999999999</v>
      </c>
      <c r="F270" s="135">
        <v>9.4</v>
      </c>
      <c r="G270" s="135">
        <v>200</v>
      </c>
      <c r="H270" s="135">
        <v>0</v>
      </c>
      <c r="I270" s="135">
        <v>11.88</v>
      </c>
      <c r="J270" s="135">
        <v>0</v>
      </c>
      <c r="K270" s="135">
        <v>0</v>
      </c>
      <c r="L270" s="135">
        <v>108.6</v>
      </c>
      <c r="M270" s="135">
        <v>0</v>
      </c>
      <c r="N270" s="135">
        <v>116.1</v>
      </c>
      <c r="O270" s="135">
        <v>2.6</v>
      </c>
    </row>
    <row r="271" spans="1:15">
      <c r="A271" s="117" t="s">
        <v>220</v>
      </c>
      <c r="B271" s="106" t="s">
        <v>227</v>
      </c>
      <c r="C271" s="111">
        <v>200</v>
      </c>
      <c r="D271" s="135">
        <v>0.2</v>
      </c>
      <c r="E271" s="135">
        <v>0</v>
      </c>
      <c r="F271" s="135">
        <v>0.1</v>
      </c>
      <c r="G271" s="135">
        <v>1</v>
      </c>
      <c r="H271" s="135">
        <v>0</v>
      </c>
      <c r="I271" s="135">
        <v>0</v>
      </c>
      <c r="J271" s="135">
        <v>0</v>
      </c>
      <c r="K271" s="135">
        <v>0</v>
      </c>
      <c r="L271" s="135">
        <v>5</v>
      </c>
      <c r="M271" s="135">
        <v>8.3000000000000007</v>
      </c>
      <c r="N271" s="135">
        <v>4.4000000000000004</v>
      </c>
      <c r="O271" s="135">
        <v>0.8</v>
      </c>
    </row>
    <row r="272" spans="1:15" s="107" customFormat="1">
      <c r="A272" s="117" t="s">
        <v>54</v>
      </c>
      <c r="B272" s="133" t="s">
        <v>83</v>
      </c>
      <c r="C272" s="119">
        <v>40</v>
      </c>
      <c r="D272" s="135">
        <v>4.3</v>
      </c>
      <c r="E272" s="135">
        <v>1.8</v>
      </c>
      <c r="F272" s="135">
        <v>17.399999999999999</v>
      </c>
      <c r="G272" s="135">
        <v>109.6</v>
      </c>
      <c r="H272" s="135">
        <v>0.16400000000000001</v>
      </c>
      <c r="I272" s="135">
        <v>0.08</v>
      </c>
      <c r="J272" s="135">
        <v>0</v>
      </c>
      <c r="K272" s="135">
        <v>7.5999999999999998E-2</v>
      </c>
      <c r="L272" s="135">
        <v>50</v>
      </c>
      <c r="M272" s="135">
        <v>51.6</v>
      </c>
      <c r="N272" s="135">
        <v>16.399999999999999</v>
      </c>
      <c r="O272" s="135">
        <v>1.44</v>
      </c>
    </row>
    <row r="273" spans="1:15" s="107" customFormat="1">
      <c r="A273" s="117" t="s">
        <v>54</v>
      </c>
      <c r="B273" s="133" t="s">
        <v>80</v>
      </c>
      <c r="C273" s="119">
        <v>25</v>
      </c>
      <c r="D273" s="135">
        <v>1.9</v>
      </c>
      <c r="E273" s="135">
        <v>0.4</v>
      </c>
      <c r="F273" s="135">
        <v>9.4</v>
      </c>
      <c r="G273" s="135">
        <v>50.2</v>
      </c>
      <c r="H273" s="135">
        <v>0.05</v>
      </c>
      <c r="I273" s="135">
        <v>0</v>
      </c>
      <c r="J273" s="135">
        <v>0</v>
      </c>
      <c r="K273" s="135">
        <v>0.57499999999999996</v>
      </c>
      <c r="L273" s="135">
        <v>8.25</v>
      </c>
      <c r="M273" s="135">
        <v>48.5</v>
      </c>
      <c r="N273" s="135">
        <v>14.25</v>
      </c>
      <c r="O273" s="135">
        <v>1.125</v>
      </c>
    </row>
    <row r="274" spans="1:15" ht="31.5">
      <c r="A274" s="110" t="s">
        <v>54</v>
      </c>
      <c r="B274" s="106" t="s">
        <v>258</v>
      </c>
      <c r="C274" s="123">
        <v>17</v>
      </c>
      <c r="D274" s="115">
        <v>0.7</v>
      </c>
      <c r="E274" s="115">
        <v>4.5</v>
      </c>
      <c r="F274" s="115">
        <v>10.1</v>
      </c>
      <c r="G274" s="115">
        <v>83.5</v>
      </c>
      <c r="H274" s="115">
        <v>5.0000000000000001E-3</v>
      </c>
      <c r="I274" s="115">
        <v>0</v>
      </c>
      <c r="J274" s="115">
        <v>0</v>
      </c>
      <c r="K274" s="115">
        <v>0.39100000000000001</v>
      </c>
      <c r="L274" s="115">
        <v>4.76</v>
      </c>
      <c r="M274" s="115">
        <v>16.2</v>
      </c>
      <c r="N274" s="115">
        <v>16.829999999999998</v>
      </c>
      <c r="O274" s="115">
        <v>0.51</v>
      </c>
    </row>
    <row r="275" spans="1:15">
      <c r="A275" s="28"/>
      <c r="B275" s="28" t="s">
        <v>81</v>
      </c>
      <c r="C275" s="124">
        <v>619</v>
      </c>
      <c r="D275" s="142">
        <f>SUM(D269:D274)</f>
        <v>31.869999999999997</v>
      </c>
      <c r="E275" s="142">
        <f t="shared" ref="E275:O275" si="40">SUM(E269:E274)</f>
        <v>23.09</v>
      </c>
      <c r="F275" s="142">
        <f t="shared" si="40"/>
        <v>88.78</v>
      </c>
      <c r="G275" s="142">
        <f t="shared" si="40"/>
        <v>628.30000000000007</v>
      </c>
      <c r="H275" s="142">
        <f t="shared" si="40"/>
        <v>0.21900000000000003</v>
      </c>
      <c r="I275" s="142">
        <f t="shared" si="40"/>
        <v>11.96</v>
      </c>
      <c r="J275" s="142">
        <f t="shared" si="40"/>
        <v>0</v>
      </c>
      <c r="K275" s="142">
        <f t="shared" si="40"/>
        <v>1.0419999999999998</v>
      </c>
      <c r="L275" s="142">
        <f t="shared" si="40"/>
        <v>191.01</v>
      </c>
      <c r="M275" s="142">
        <f t="shared" si="40"/>
        <v>124.60000000000001</v>
      </c>
      <c r="N275" s="142">
        <f t="shared" si="40"/>
        <v>176.98000000000002</v>
      </c>
      <c r="O275" s="142">
        <f t="shared" si="40"/>
        <v>7.375</v>
      </c>
    </row>
    <row r="276" spans="1:15">
      <c r="A276" s="28"/>
      <c r="B276" s="28" t="s">
        <v>82</v>
      </c>
      <c r="C276" s="120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</row>
    <row r="277" spans="1:15" s="161" customFormat="1" ht="31.5">
      <c r="A277" s="117">
        <v>71</v>
      </c>
      <c r="B277" s="133" t="s">
        <v>260</v>
      </c>
      <c r="C277" s="119">
        <v>60</v>
      </c>
      <c r="D277" s="135">
        <v>0.7</v>
      </c>
      <c r="E277" s="135">
        <v>0.1</v>
      </c>
      <c r="F277" s="135">
        <v>3.1</v>
      </c>
      <c r="G277" s="135">
        <v>14.4</v>
      </c>
      <c r="H277" s="135">
        <v>3.5999999999999997E-2</v>
      </c>
      <c r="I277" s="135">
        <v>15</v>
      </c>
      <c r="J277" s="135">
        <v>25.2</v>
      </c>
      <c r="K277" s="135">
        <v>0.32400000000000001</v>
      </c>
      <c r="L277" s="135">
        <v>6</v>
      </c>
      <c r="M277" s="135">
        <v>14.4</v>
      </c>
      <c r="N277" s="135">
        <v>6.6</v>
      </c>
      <c r="O277" s="135">
        <v>0.54</v>
      </c>
    </row>
    <row r="278" spans="1:15" s="161" customFormat="1" ht="31.5">
      <c r="A278" s="117">
        <v>70</v>
      </c>
      <c r="B278" s="133" t="s">
        <v>261</v>
      </c>
      <c r="C278" s="119">
        <v>60</v>
      </c>
      <c r="D278" s="135">
        <v>0.504</v>
      </c>
      <c r="E278" s="135">
        <v>7.1999999999999995E-2</v>
      </c>
      <c r="F278" s="135">
        <v>1.3679999999999999</v>
      </c>
      <c r="G278" s="135">
        <v>11.52</v>
      </c>
      <c r="H278" s="135">
        <v>0</v>
      </c>
      <c r="I278" s="135">
        <v>0</v>
      </c>
      <c r="J278" s="135">
        <v>0</v>
      </c>
      <c r="K278" s="135">
        <v>0</v>
      </c>
      <c r="L278" s="135">
        <v>24.479999999999997</v>
      </c>
      <c r="M278" s="135">
        <v>0</v>
      </c>
      <c r="N278" s="135">
        <v>0</v>
      </c>
      <c r="O278" s="135">
        <v>0.36</v>
      </c>
    </row>
    <row r="279" spans="1:15" s="107" customFormat="1" ht="31.5">
      <c r="A279" s="117">
        <v>142</v>
      </c>
      <c r="B279" s="136" t="s">
        <v>193</v>
      </c>
      <c r="C279" s="119">
        <v>250</v>
      </c>
      <c r="D279" s="135">
        <v>7.11</v>
      </c>
      <c r="E279" s="135">
        <v>20.55</v>
      </c>
      <c r="F279" s="135">
        <v>44.97</v>
      </c>
      <c r="G279" s="135">
        <v>406.27</v>
      </c>
      <c r="H279" s="135">
        <v>0.18</v>
      </c>
      <c r="I279" s="135">
        <v>53.55</v>
      </c>
      <c r="J279" s="135">
        <v>0</v>
      </c>
      <c r="K279" s="135">
        <v>0</v>
      </c>
      <c r="L279" s="135">
        <v>119.09</v>
      </c>
      <c r="M279" s="135">
        <v>0</v>
      </c>
      <c r="N279" s="135">
        <v>0</v>
      </c>
      <c r="O279" s="135">
        <v>4.04</v>
      </c>
    </row>
    <row r="280" spans="1:15" ht="31.5">
      <c r="A280" s="117">
        <v>255</v>
      </c>
      <c r="B280" s="137" t="s">
        <v>169</v>
      </c>
      <c r="C280" s="119">
        <v>200</v>
      </c>
      <c r="D280" s="135">
        <v>6</v>
      </c>
      <c r="E280" s="135">
        <v>6.8</v>
      </c>
      <c r="F280" s="135">
        <v>34.700000000000003</v>
      </c>
      <c r="G280" s="135">
        <v>202</v>
      </c>
      <c r="H280" s="135">
        <v>0</v>
      </c>
      <c r="I280" s="135">
        <v>0</v>
      </c>
      <c r="J280" s="135">
        <v>0</v>
      </c>
      <c r="K280" s="135">
        <v>0</v>
      </c>
      <c r="L280" s="135">
        <v>24</v>
      </c>
      <c r="M280" s="135">
        <v>0</v>
      </c>
      <c r="N280" s="135">
        <v>100.67</v>
      </c>
      <c r="O280" s="135">
        <v>3.2</v>
      </c>
    </row>
    <row r="281" spans="1:15">
      <c r="A281" s="117">
        <v>294.33199999999999</v>
      </c>
      <c r="B281" s="128" t="s">
        <v>203</v>
      </c>
      <c r="C281" s="119" t="s">
        <v>101</v>
      </c>
      <c r="D281" s="135">
        <v>18</v>
      </c>
      <c r="E281" s="135">
        <v>8</v>
      </c>
      <c r="F281" s="135">
        <v>15</v>
      </c>
      <c r="G281" s="135">
        <v>206</v>
      </c>
      <c r="H281" s="135">
        <v>0</v>
      </c>
      <c r="I281" s="135">
        <v>0.3</v>
      </c>
      <c r="J281" s="135">
        <v>0</v>
      </c>
      <c r="K281" s="135">
        <v>0</v>
      </c>
      <c r="L281" s="135">
        <v>44.3</v>
      </c>
      <c r="M281" s="135">
        <v>0</v>
      </c>
      <c r="N281" s="135">
        <v>18.3</v>
      </c>
      <c r="O281" s="135">
        <v>1.35</v>
      </c>
    </row>
    <row r="282" spans="1:15">
      <c r="A282" s="117">
        <v>348</v>
      </c>
      <c r="B282" s="133" t="s">
        <v>189</v>
      </c>
      <c r="C282" s="119">
        <v>200</v>
      </c>
      <c r="D282" s="135">
        <v>1.04</v>
      </c>
      <c r="E282" s="135">
        <v>0</v>
      </c>
      <c r="F282" s="135">
        <v>30.96</v>
      </c>
      <c r="G282" s="135">
        <v>95</v>
      </c>
      <c r="H282" s="135">
        <v>0.03</v>
      </c>
      <c r="I282" s="135">
        <v>0.8</v>
      </c>
      <c r="J282" s="135">
        <v>0</v>
      </c>
      <c r="K282" s="135">
        <v>0</v>
      </c>
      <c r="L282" s="135">
        <v>32.4</v>
      </c>
      <c r="M282" s="135">
        <v>19</v>
      </c>
      <c r="N282" s="135">
        <v>21</v>
      </c>
      <c r="O282" s="135">
        <v>0.7</v>
      </c>
    </row>
    <row r="283" spans="1:15">
      <c r="A283" s="117" t="s">
        <v>54</v>
      </c>
      <c r="B283" s="133" t="s">
        <v>83</v>
      </c>
      <c r="C283" s="119">
        <v>60</v>
      </c>
      <c r="D283" s="135">
        <v>6.4</v>
      </c>
      <c r="E283" s="135">
        <v>2.7</v>
      </c>
      <c r="F283" s="135">
        <v>26.1</v>
      </c>
      <c r="G283" s="135">
        <v>164.4</v>
      </c>
      <c r="H283" s="135">
        <v>0.247</v>
      </c>
      <c r="I283" s="135">
        <v>0.12</v>
      </c>
      <c r="J283" s="135">
        <v>0</v>
      </c>
      <c r="K283" s="135">
        <v>0.114</v>
      </c>
      <c r="L283" s="135">
        <v>75</v>
      </c>
      <c r="M283" s="135">
        <v>77.400000000000006</v>
      </c>
      <c r="N283" s="135">
        <v>24.6</v>
      </c>
      <c r="O283" s="135">
        <v>2.16</v>
      </c>
    </row>
    <row r="284" spans="1:15">
      <c r="A284" s="117" t="s">
        <v>54</v>
      </c>
      <c r="B284" s="133" t="s">
        <v>80</v>
      </c>
      <c r="C284" s="119">
        <v>30</v>
      </c>
      <c r="D284" s="135">
        <v>2.2999999999999998</v>
      </c>
      <c r="E284" s="135">
        <v>0.4</v>
      </c>
      <c r="F284" s="135">
        <v>11.3</v>
      </c>
      <c r="G284" s="135">
        <v>60.3</v>
      </c>
      <c r="H284" s="135">
        <v>0.06</v>
      </c>
      <c r="I284" s="135">
        <v>0</v>
      </c>
      <c r="J284" s="135">
        <v>0</v>
      </c>
      <c r="K284" s="135">
        <v>0.69</v>
      </c>
      <c r="L284" s="135">
        <v>9.9</v>
      </c>
      <c r="M284" s="135">
        <v>58.2</v>
      </c>
      <c r="N284" s="135">
        <v>17.100000000000001</v>
      </c>
      <c r="O284" s="135">
        <v>1.35</v>
      </c>
    </row>
    <row r="285" spans="1:15" s="107" customFormat="1">
      <c r="A285" s="117" t="s">
        <v>54</v>
      </c>
      <c r="B285" s="106" t="s">
        <v>171</v>
      </c>
      <c r="C285" s="111">
        <v>100</v>
      </c>
      <c r="D285" s="135">
        <v>0.8</v>
      </c>
      <c r="E285" s="135">
        <v>0.2</v>
      </c>
      <c r="F285" s="135">
        <v>7.5</v>
      </c>
      <c r="G285" s="135">
        <v>38</v>
      </c>
      <c r="H285" s="135">
        <v>0.06</v>
      </c>
      <c r="I285" s="135">
        <v>38</v>
      </c>
      <c r="J285" s="135">
        <v>10</v>
      </c>
      <c r="K285" s="135">
        <v>0.2</v>
      </c>
      <c r="L285" s="135">
        <v>35</v>
      </c>
      <c r="M285" s="135">
        <v>17</v>
      </c>
      <c r="N285" s="135">
        <v>11</v>
      </c>
      <c r="O285" s="135">
        <v>0.1</v>
      </c>
    </row>
    <row r="286" spans="1:15">
      <c r="A286" s="110"/>
      <c r="B286" s="71" t="s">
        <v>85</v>
      </c>
      <c r="C286" s="124">
        <v>1005</v>
      </c>
      <c r="D286" s="142">
        <f>SUM(D278:D285)</f>
        <v>42.153999999999996</v>
      </c>
      <c r="E286" s="142">
        <f t="shared" ref="E286:O286" si="41">SUM(E278:E285)</f>
        <v>38.722000000000001</v>
      </c>
      <c r="F286" s="142">
        <f t="shared" si="41"/>
        <v>171.89800000000002</v>
      </c>
      <c r="G286" s="142">
        <f t="shared" si="41"/>
        <v>1183.49</v>
      </c>
      <c r="H286" s="142">
        <f t="shared" si="41"/>
        <v>0.57699999999999996</v>
      </c>
      <c r="I286" s="142">
        <f t="shared" si="41"/>
        <v>92.769999999999982</v>
      </c>
      <c r="J286" s="142">
        <f t="shared" si="41"/>
        <v>10</v>
      </c>
      <c r="K286" s="142">
        <f t="shared" si="41"/>
        <v>1.004</v>
      </c>
      <c r="L286" s="142">
        <f t="shared" si="41"/>
        <v>364.16999999999996</v>
      </c>
      <c r="M286" s="142">
        <f t="shared" si="41"/>
        <v>171.60000000000002</v>
      </c>
      <c r="N286" s="142">
        <f t="shared" si="41"/>
        <v>192.67</v>
      </c>
      <c r="O286" s="142">
        <f t="shared" si="41"/>
        <v>13.26</v>
      </c>
    </row>
    <row r="287" spans="1:15">
      <c r="A287" s="110"/>
      <c r="B287" s="71" t="s">
        <v>146</v>
      </c>
      <c r="C287" s="123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</row>
    <row r="288" spans="1:15" s="107" customFormat="1">
      <c r="A288" s="158">
        <v>3</v>
      </c>
      <c r="B288" s="131" t="s">
        <v>154</v>
      </c>
      <c r="C288" s="130">
        <v>200</v>
      </c>
      <c r="D288" s="149">
        <v>4.0999999999999996</v>
      </c>
      <c r="E288" s="149">
        <v>4.2</v>
      </c>
      <c r="F288" s="149">
        <v>15.8</v>
      </c>
      <c r="G288" s="149">
        <v>116.8</v>
      </c>
      <c r="H288" s="149">
        <v>0.03</v>
      </c>
      <c r="I288" s="149">
        <v>1.6</v>
      </c>
      <c r="J288" s="149">
        <v>0.06</v>
      </c>
      <c r="K288" s="149">
        <v>0.3</v>
      </c>
      <c r="L288" s="149">
        <v>193.44</v>
      </c>
      <c r="M288" s="149">
        <v>180</v>
      </c>
      <c r="N288" s="149">
        <v>28</v>
      </c>
      <c r="O288" s="149">
        <v>1.1000000000000001</v>
      </c>
    </row>
    <row r="289" spans="1:15">
      <c r="A289" s="117" t="s">
        <v>224</v>
      </c>
      <c r="B289" s="106" t="s">
        <v>163</v>
      </c>
      <c r="C289" s="111">
        <v>30</v>
      </c>
      <c r="D289" s="135">
        <v>6.9</v>
      </c>
      <c r="E289" s="135">
        <v>8.8800000000000008</v>
      </c>
      <c r="F289" s="135">
        <v>0</v>
      </c>
      <c r="G289" s="135">
        <v>109.1</v>
      </c>
      <c r="H289" s="135">
        <v>0</v>
      </c>
      <c r="I289" s="135">
        <v>0.38</v>
      </c>
      <c r="J289" s="135">
        <v>104</v>
      </c>
      <c r="K289" s="135">
        <v>0</v>
      </c>
      <c r="L289" s="135">
        <v>499</v>
      </c>
      <c r="M289" s="135">
        <v>30</v>
      </c>
      <c r="N289" s="135">
        <v>28.02</v>
      </c>
      <c r="O289" s="135">
        <v>0.38</v>
      </c>
    </row>
    <row r="290" spans="1:15" s="107" customFormat="1">
      <c r="A290" s="117">
        <v>14</v>
      </c>
      <c r="B290" s="133" t="s">
        <v>159</v>
      </c>
      <c r="C290" s="119">
        <v>15</v>
      </c>
      <c r="D290" s="135">
        <v>0.15</v>
      </c>
      <c r="E290" s="135">
        <v>10.8</v>
      </c>
      <c r="F290" s="135">
        <v>0.15</v>
      </c>
      <c r="G290" s="135">
        <v>85.5</v>
      </c>
      <c r="H290" s="135">
        <v>0</v>
      </c>
      <c r="I290" s="135">
        <v>0</v>
      </c>
      <c r="J290" s="135">
        <v>0</v>
      </c>
      <c r="K290" s="135">
        <v>0</v>
      </c>
      <c r="L290" s="135">
        <v>1.8</v>
      </c>
      <c r="M290" s="135">
        <v>0</v>
      </c>
      <c r="N290" s="135">
        <v>0.06</v>
      </c>
      <c r="O290" s="135">
        <v>0.03</v>
      </c>
    </row>
    <row r="291" spans="1:15" s="107" customFormat="1">
      <c r="A291" s="117" t="s">
        <v>54</v>
      </c>
      <c r="B291" s="133" t="s">
        <v>83</v>
      </c>
      <c r="C291" s="119">
        <v>40</v>
      </c>
      <c r="D291" s="135">
        <v>4.3</v>
      </c>
      <c r="E291" s="135">
        <v>1.8</v>
      </c>
      <c r="F291" s="135">
        <v>17.399999999999999</v>
      </c>
      <c r="G291" s="135">
        <v>109.6</v>
      </c>
      <c r="H291" s="135">
        <v>0.16400000000000001</v>
      </c>
      <c r="I291" s="135">
        <v>0.08</v>
      </c>
      <c r="J291" s="135">
        <v>0</v>
      </c>
      <c r="K291" s="135">
        <v>7.5999999999999998E-2</v>
      </c>
      <c r="L291" s="135">
        <v>50</v>
      </c>
      <c r="M291" s="135">
        <v>51.6</v>
      </c>
      <c r="N291" s="135">
        <v>16.399999999999999</v>
      </c>
      <c r="O291" s="135">
        <v>1.44</v>
      </c>
    </row>
    <row r="292" spans="1:15" s="107" customFormat="1" ht="31.5">
      <c r="A292" s="110" t="s">
        <v>54</v>
      </c>
      <c r="B292" s="106" t="s">
        <v>258</v>
      </c>
      <c r="C292" s="123">
        <v>65</v>
      </c>
      <c r="D292" s="115">
        <v>2.68</v>
      </c>
      <c r="E292" s="115">
        <v>17.21</v>
      </c>
      <c r="F292" s="115">
        <v>38.619999999999997</v>
      </c>
      <c r="G292" s="115">
        <v>319.26</v>
      </c>
      <c r="H292" s="115">
        <v>3.7999999999999999E-2</v>
      </c>
      <c r="I292" s="115">
        <v>0</v>
      </c>
      <c r="J292" s="115">
        <v>0</v>
      </c>
      <c r="K292" s="115">
        <v>0.15</v>
      </c>
      <c r="L292" s="115">
        <v>18.2</v>
      </c>
      <c r="M292" s="115">
        <v>61.94</v>
      </c>
      <c r="N292" s="115">
        <v>63.36</v>
      </c>
      <c r="O292" s="115">
        <v>1.95</v>
      </c>
    </row>
    <row r="293" spans="1:15">
      <c r="A293" s="110"/>
      <c r="B293" s="71" t="s">
        <v>149</v>
      </c>
      <c r="C293" s="124">
        <v>285</v>
      </c>
      <c r="D293" s="142">
        <f>SUM(D288:D291)</f>
        <v>15.45</v>
      </c>
      <c r="E293" s="142">
        <f t="shared" ref="E293:O293" si="42">SUM(E288:E291)</f>
        <v>25.680000000000003</v>
      </c>
      <c r="F293" s="142">
        <f>SUM(F288:F291)</f>
        <v>33.35</v>
      </c>
      <c r="G293" s="142">
        <f t="shared" si="42"/>
        <v>421</v>
      </c>
      <c r="H293" s="142">
        <f t="shared" si="42"/>
        <v>0.19400000000000001</v>
      </c>
      <c r="I293" s="142">
        <f t="shared" si="42"/>
        <v>2.06</v>
      </c>
      <c r="J293" s="142">
        <f t="shared" si="42"/>
        <v>104.06</v>
      </c>
      <c r="K293" s="142">
        <f t="shared" si="42"/>
        <v>0.376</v>
      </c>
      <c r="L293" s="142">
        <f t="shared" si="42"/>
        <v>744.24</v>
      </c>
      <c r="M293" s="142">
        <f t="shared" si="42"/>
        <v>261.60000000000002</v>
      </c>
      <c r="N293" s="142">
        <f t="shared" si="42"/>
        <v>72.47999999999999</v>
      </c>
      <c r="O293" s="142">
        <f t="shared" si="42"/>
        <v>2.95</v>
      </c>
    </row>
    <row r="294" spans="1:15">
      <c r="A294" s="28"/>
      <c r="B294" s="71" t="s">
        <v>185</v>
      </c>
      <c r="C294" s="123">
        <f t="shared" ref="C294:O294" si="43">C293+C286+C275</f>
        <v>1909</v>
      </c>
      <c r="D294" s="123">
        <f t="shared" si="43"/>
        <v>89.47399999999999</v>
      </c>
      <c r="E294" s="123">
        <f t="shared" si="43"/>
        <v>87.492000000000004</v>
      </c>
      <c r="F294" s="123">
        <f t="shared" si="43"/>
        <v>294.02800000000002</v>
      </c>
      <c r="G294" s="123">
        <f t="shared" si="43"/>
        <v>2232.79</v>
      </c>
      <c r="H294" s="123">
        <f t="shared" si="43"/>
        <v>0.99</v>
      </c>
      <c r="I294" s="123">
        <f t="shared" si="43"/>
        <v>106.78999999999999</v>
      </c>
      <c r="J294" s="123">
        <f t="shared" si="43"/>
        <v>114.06</v>
      </c>
      <c r="K294" s="123">
        <f t="shared" si="43"/>
        <v>2.4219999999999997</v>
      </c>
      <c r="L294" s="123">
        <f t="shared" si="43"/>
        <v>1299.4199999999998</v>
      </c>
      <c r="M294" s="123">
        <f t="shared" si="43"/>
        <v>557.80000000000007</v>
      </c>
      <c r="N294" s="123">
        <f t="shared" si="43"/>
        <v>442.13</v>
      </c>
      <c r="O294" s="123">
        <f t="shared" si="43"/>
        <v>23.585000000000001</v>
      </c>
    </row>
    <row r="295" spans="1:15">
      <c r="A295" s="180" t="s">
        <v>240</v>
      </c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2"/>
    </row>
    <row r="296" spans="1:15" s="107" customFormat="1">
      <c r="A296" s="189" t="s">
        <v>70</v>
      </c>
      <c r="B296" s="191" t="s">
        <v>71</v>
      </c>
      <c r="C296" s="189" t="s">
        <v>62</v>
      </c>
      <c r="D296" s="186" t="s">
        <v>72</v>
      </c>
      <c r="E296" s="187"/>
      <c r="F296" s="188"/>
      <c r="G296" s="140" t="s">
        <v>73</v>
      </c>
      <c r="H296" s="140"/>
      <c r="I296" s="186" t="s">
        <v>219</v>
      </c>
      <c r="J296" s="187"/>
      <c r="K296" s="187"/>
      <c r="L296" s="187"/>
      <c r="M296" s="187"/>
      <c r="N296" s="187"/>
      <c r="O296" s="188"/>
    </row>
    <row r="297" spans="1:15" s="107" customFormat="1">
      <c r="A297" s="190"/>
      <c r="B297" s="192"/>
      <c r="C297" s="190"/>
      <c r="D297" s="140" t="s">
        <v>16</v>
      </c>
      <c r="E297" s="140" t="s">
        <v>17</v>
      </c>
      <c r="F297" s="140" t="s">
        <v>18</v>
      </c>
      <c r="G297" s="140" t="s">
        <v>74</v>
      </c>
      <c r="H297" s="140" t="s">
        <v>75</v>
      </c>
      <c r="I297" s="140" t="s">
        <v>20</v>
      </c>
      <c r="J297" s="140" t="s">
        <v>21</v>
      </c>
      <c r="K297" s="140" t="s">
        <v>76</v>
      </c>
      <c r="L297" s="140" t="s">
        <v>77</v>
      </c>
      <c r="M297" s="140" t="s">
        <v>23</v>
      </c>
      <c r="N297" s="140" t="s">
        <v>24</v>
      </c>
      <c r="O297" s="140" t="s">
        <v>25</v>
      </c>
    </row>
    <row r="298" spans="1:15">
      <c r="A298" s="28"/>
      <c r="B298" s="28" t="s">
        <v>78</v>
      </c>
      <c r="C298" s="28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</row>
    <row r="299" spans="1:15">
      <c r="A299" s="117">
        <v>472</v>
      </c>
      <c r="B299" s="118" t="s">
        <v>155</v>
      </c>
      <c r="C299" s="119">
        <v>180</v>
      </c>
      <c r="D299" s="135">
        <v>3.95</v>
      </c>
      <c r="E299" s="135">
        <v>6.11</v>
      </c>
      <c r="F299" s="135">
        <v>26.46</v>
      </c>
      <c r="G299" s="135">
        <v>176.4</v>
      </c>
      <c r="H299" s="135">
        <v>0</v>
      </c>
      <c r="I299" s="135">
        <v>30.84</v>
      </c>
      <c r="J299" s="135">
        <v>0</v>
      </c>
      <c r="K299" s="135">
        <v>0</v>
      </c>
      <c r="L299" s="135">
        <v>51.07</v>
      </c>
      <c r="M299" s="135">
        <v>0</v>
      </c>
      <c r="N299" s="135">
        <v>39.4</v>
      </c>
      <c r="O299" s="135">
        <v>1.4</v>
      </c>
    </row>
    <row r="300" spans="1:15">
      <c r="A300" s="117">
        <v>423</v>
      </c>
      <c r="B300" s="133" t="s">
        <v>179</v>
      </c>
      <c r="C300" s="119">
        <v>70</v>
      </c>
      <c r="D300" s="135">
        <v>10.29</v>
      </c>
      <c r="E300" s="135">
        <v>12.12</v>
      </c>
      <c r="F300" s="135">
        <v>18.399999999999999</v>
      </c>
      <c r="G300" s="135">
        <v>177.7</v>
      </c>
      <c r="H300" s="135">
        <v>0.06</v>
      </c>
      <c r="I300" s="135">
        <v>6.3</v>
      </c>
      <c r="J300" s="135">
        <v>17.5</v>
      </c>
      <c r="K300" s="135">
        <v>0</v>
      </c>
      <c r="L300" s="135">
        <v>21.27</v>
      </c>
      <c r="M300" s="135">
        <v>148.43</v>
      </c>
      <c r="N300" s="135">
        <v>15.94</v>
      </c>
      <c r="O300" s="135">
        <v>1.63</v>
      </c>
    </row>
    <row r="301" spans="1:15" s="107" customFormat="1">
      <c r="A301" s="158" t="s">
        <v>247</v>
      </c>
      <c r="B301" s="131" t="s">
        <v>246</v>
      </c>
      <c r="C301" s="130">
        <v>200</v>
      </c>
      <c r="D301" s="149">
        <v>0.5</v>
      </c>
      <c r="E301" s="149">
        <v>0</v>
      </c>
      <c r="F301" s="149">
        <v>27</v>
      </c>
      <c r="G301" s="149">
        <v>110.2</v>
      </c>
      <c r="H301" s="149">
        <v>0.01</v>
      </c>
      <c r="I301" s="149">
        <v>2.6</v>
      </c>
      <c r="J301" s="149">
        <v>0.06</v>
      </c>
      <c r="K301" s="149">
        <v>0.3</v>
      </c>
      <c r="L301" s="149">
        <v>240</v>
      </c>
      <c r="M301" s="149">
        <v>180</v>
      </c>
      <c r="N301" s="149">
        <v>28</v>
      </c>
      <c r="O301" s="149">
        <v>0.12</v>
      </c>
    </row>
    <row r="302" spans="1:15">
      <c r="A302" s="117" t="s">
        <v>54</v>
      </c>
      <c r="B302" s="133" t="s">
        <v>148</v>
      </c>
      <c r="C302" s="119">
        <v>200</v>
      </c>
      <c r="D302" s="135">
        <v>1.8</v>
      </c>
      <c r="E302" s="135">
        <v>0.4</v>
      </c>
      <c r="F302" s="135">
        <v>16.2</v>
      </c>
      <c r="G302" s="135">
        <v>86</v>
      </c>
      <c r="H302" s="135">
        <v>0.08</v>
      </c>
      <c r="I302" s="135">
        <v>120</v>
      </c>
      <c r="J302" s="135">
        <v>16</v>
      </c>
      <c r="K302" s="135">
        <v>0.4</v>
      </c>
      <c r="L302" s="135">
        <v>68</v>
      </c>
      <c r="M302" s="135">
        <v>46</v>
      </c>
      <c r="N302" s="135">
        <v>26</v>
      </c>
      <c r="O302" s="135">
        <v>0.6</v>
      </c>
    </row>
    <row r="303" spans="1:15">
      <c r="A303" s="117" t="s">
        <v>54</v>
      </c>
      <c r="B303" s="133" t="s">
        <v>80</v>
      </c>
      <c r="C303" s="119">
        <v>25</v>
      </c>
      <c r="D303" s="135">
        <v>1.9</v>
      </c>
      <c r="E303" s="135">
        <v>0.4</v>
      </c>
      <c r="F303" s="135">
        <v>9.4</v>
      </c>
      <c r="G303" s="135">
        <v>50.2</v>
      </c>
      <c r="H303" s="135">
        <v>0.05</v>
      </c>
      <c r="I303" s="135">
        <v>0</v>
      </c>
      <c r="J303" s="135">
        <v>0</v>
      </c>
      <c r="K303" s="135">
        <v>0.57499999999999996</v>
      </c>
      <c r="L303" s="135">
        <v>8.25</v>
      </c>
      <c r="M303" s="135">
        <v>48.5</v>
      </c>
      <c r="N303" s="135">
        <v>14.25</v>
      </c>
      <c r="O303" s="135">
        <v>1.125</v>
      </c>
    </row>
    <row r="304" spans="1:15">
      <c r="A304" s="117" t="s">
        <v>54</v>
      </c>
      <c r="B304" s="133" t="s">
        <v>83</v>
      </c>
      <c r="C304" s="119">
        <v>40</v>
      </c>
      <c r="D304" s="135">
        <v>4.3</v>
      </c>
      <c r="E304" s="135">
        <v>1.8</v>
      </c>
      <c r="F304" s="135">
        <v>17.399999999999999</v>
      </c>
      <c r="G304" s="135">
        <v>109.6</v>
      </c>
      <c r="H304" s="135">
        <v>0.16400000000000001</v>
      </c>
      <c r="I304" s="135">
        <v>0.08</v>
      </c>
      <c r="J304" s="135">
        <v>0</v>
      </c>
      <c r="K304" s="135">
        <v>7.5999999999999998E-2</v>
      </c>
      <c r="L304" s="135">
        <v>50</v>
      </c>
      <c r="M304" s="135">
        <v>51.6</v>
      </c>
      <c r="N304" s="135">
        <v>16.399999999999999</v>
      </c>
      <c r="O304" s="135">
        <v>1.44</v>
      </c>
    </row>
    <row r="305" spans="1:15">
      <c r="A305" s="28"/>
      <c r="B305" s="71" t="s">
        <v>81</v>
      </c>
      <c r="C305" s="124">
        <v>715</v>
      </c>
      <c r="D305" s="142">
        <f>SUM(D299:D304)</f>
        <v>22.74</v>
      </c>
      <c r="E305" s="142">
        <f t="shared" ref="E305:O305" si="44">SUM(E299:E304)</f>
        <v>20.83</v>
      </c>
      <c r="F305" s="142">
        <f t="shared" si="44"/>
        <v>114.86000000000001</v>
      </c>
      <c r="G305" s="142">
        <f>SUM(G299:G304)</f>
        <v>710.1</v>
      </c>
      <c r="H305" s="142">
        <f t="shared" si="44"/>
        <v>0.36399999999999999</v>
      </c>
      <c r="I305" s="142">
        <f t="shared" si="44"/>
        <v>159.82000000000002</v>
      </c>
      <c r="J305" s="142">
        <f t="shared" si="44"/>
        <v>33.56</v>
      </c>
      <c r="K305" s="142">
        <f t="shared" si="44"/>
        <v>1.351</v>
      </c>
      <c r="L305" s="142">
        <f t="shared" si="44"/>
        <v>438.59000000000003</v>
      </c>
      <c r="M305" s="142">
        <f t="shared" si="44"/>
        <v>474.53000000000003</v>
      </c>
      <c r="N305" s="142">
        <f t="shared" si="44"/>
        <v>139.99</v>
      </c>
      <c r="O305" s="142">
        <f t="shared" si="44"/>
        <v>6.3149999999999995</v>
      </c>
    </row>
    <row r="306" spans="1:15" ht="16.899999999999999" customHeight="1">
      <c r="A306" s="28"/>
      <c r="B306" s="28" t="s">
        <v>82</v>
      </c>
      <c r="C306" s="120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</row>
    <row r="307" spans="1:15" s="161" customFormat="1" ht="31.5">
      <c r="A307" s="117">
        <v>71</v>
      </c>
      <c r="B307" s="118" t="s">
        <v>263</v>
      </c>
      <c r="C307" s="119">
        <v>60</v>
      </c>
      <c r="D307" s="135">
        <v>0.504</v>
      </c>
      <c r="E307" s="135">
        <v>0.1</v>
      </c>
      <c r="F307" s="135">
        <v>1.5</v>
      </c>
      <c r="G307" s="135">
        <v>8.4</v>
      </c>
      <c r="H307" s="135">
        <v>1.7999999999999999E-2</v>
      </c>
      <c r="I307" s="135">
        <v>6</v>
      </c>
      <c r="J307" s="135">
        <v>6</v>
      </c>
      <c r="K307" s="135">
        <v>0.06</v>
      </c>
      <c r="L307" s="135">
        <v>13.8</v>
      </c>
      <c r="M307" s="135">
        <v>25.2</v>
      </c>
      <c r="N307" s="135">
        <v>8.4</v>
      </c>
      <c r="O307" s="135">
        <v>0.36</v>
      </c>
    </row>
    <row r="308" spans="1:15" s="161" customFormat="1" ht="31.5">
      <c r="A308" s="117">
        <v>70</v>
      </c>
      <c r="B308" s="118" t="s">
        <v>262</v>
      </c>
      <c r="C308" s="119">
        <v>60</v>
      </c>
      <c r="D308" s="135">
        <v>0.504</v>
      </c>
      <c r="E308" s="135">
        <v>7.1999999999999995E-2</v>
      </c>
      <c r="F308" s="135">
        <v>1.3679999999999999</v>
      </c>
      <c r="G308" s="135">
        <v>11.52</v>
      </c>
      <c r="H308" s="135">
        <v>0</v>
      </c>
      <c r="I308" s="135">
        <v>0</v>
      </c>
      <c r="J308" s="135">
        <v>0</v>
      </c>
      <c r="K308" s="135">
        <v>0</v>
      </c>
      <c r="L308" s="135">
        <v>24.479999999999997</v>
      </c>
      <c r="M308" s="135">
        <v>0</v>
      </c>
      <c r="N308" s="135">
        <v>0</v>
      </c>
      <c r="O308" s="135">
        <v>0.36</v>
      </c>
    </row>
    <row r="309" spans="1:15" s="107" customFormat="1" ht="31.5">
      <c r="A309" s="117">
        <v>48</v>
      </c>
      <c r="B309" s="133" t="s">
        <v>91</v>
      </c>
      <c r="C309" s="119">
        <v>250</v>
      </c>
      <c r="D309" s="135">
        <v>9.76</v>
      </c>
      <c r="E309" s="135">
        <v>6.82</v>
      </c>
      <c r="F309" s="135">
        <v>19.010000000000002</v>
      </c>
      <c r="G309" s="135">
        <v>175.1</v>
      </c>
      <c r="H309" s="135">
        <v>0</v>
      </c>
      <c r="I309" s="135">
        <v>23.45</v>
      </c>
      <c r="J309" s="135">
        <v>0</v>
      </c>
      <c r="K309" s="135">
        <v>0</v>
      </c>
      <c r="L309" s="135">
        <v>28.91</v>
      </c>
      <c r="M309" s="135">
        <v>0</v>
      </c>
      <c r="N309" s="135">
        <v>47.26</v>
      </c>
      <c r="O309" s="135">
        <v>3.02</v>
      </c>
    </row>
    <row r="310" spans="1:15" s="107" customFormat="1" ht="47.25">
      <c r="A310" s="117">
        <v>351</v>
      </c>
      <c r="B310" s="128" t="s">
        <v>200</v>
      </c>
      <c r="C310" s="119">
        <v>255</v>
      </c>
      <c r="D310" s="135">
        <v>18.22</v>
      </c>
      <c r="E310" s="135">
        <v>9.92</v>
      </c>
      <c r="F310" s="135">
        <v>28.11</v>
      </c>
      <c r="G310" s="135">
        <v>273.97000000000003</v>
      </c>
      <c r="H310" s="135">
        <v>0.23</v>
      </c>
      <c r="I310" s="135">
        <v>12.61</v>
      </c>
      <c r="J310" s="135">
        <v>0</v>
      </c>
      <c r="K310" s="135">
        <v>0</v>
      </c>
      <c r="L310" s="135">
        <v>34.5</v>
      </c>
      <c r="M310" s="135">
        <v>0</v>
      </c>
      <c r="N310" s="135">
        <v>0</v>
      </c>
      <c r="O310" s="135">
        <v>1.26</v>
      </c>
    </row>
    <row r="311" spans="1:15" s="107" customFormat="1">
      <c r="A311" s="117" t="s">
        <v>54</v>
      </c>
      <c r="B311" s="113" t="s">
        <v>139</v>
      </c>
      <c r="C311" s="111">
        <v>200</v>
      </c>
      <c r="D311" s="115">
        <v>1</v>
      </c>
      <c r="E311" s="115">
        <v>0.2</v>
      </c>
      <c r="F311" s="115">
        <v>20.2</v>
      </c>
      <c r="G311" s="115">
        <v>92</v>
      </c>
      <c r="H311" s="115">
        <v>0.02</v>
      </c>
      <c r="I311" s="115">
        <v>4</v>
      </c>
      <c r="J311" s="115">
        <v>0</v>
      </c>
      <c r="K311" s="115">
        <v>0.2</v>
      </c>
      <c r="L311" s="115">
        <v>14</v>
      </c>
      <c r="M311" s="115">
        <v>14</v>
      </c>
      <c r="N311" s="115">
        <v>8</v>
      </c>
      <c r="O311" s="115">
        <v>2.8</v>
      </c>
    </row>
    <row r="312" spans="1:15">
      <c r="A312" s="117" t="s">
        <v>54</v>
      </c>
      <c r="B312" s="133" t="s">
        <v>83</v>
      </c>
      <c r="C312" s="119">
        <v>60</v>
      </c>
      <c r="D312" s="135">
        <v>6.4</v>
      </c>
      <c r="E312" s="135">
        <v>2.7</v>
      </c>
      <c r="F312" s="135">
        <v>26.1</v>
      </c>
      <c r="G312" s="135">
        <v>164.4</v>
      </c>
      <c r="H312" s="135">
        <v>0.247</v>
      </c>
      <c r="I312" s="135">
        <v>0.12</v>
      </c>
      <c r="J312" s="135">
        <v>0</v>
      </c>
      <c r="K312" s="135">
        <v>0.114</v>
      </c>
      <c r="L312" s="135">
        <v>75</v>
      </c>
      <c r="M312" s="135">
        <v>77.400000000000006</v>
      </c>
      <c r="N312" s="135">
        <v>24.6</v>
      </c>
      <c r="O312" s="135">
        <v>2.16</v>
      </c>
    </row>
    <row r="313" spans="1:15">
      <c r="A313" s="117" t="s">
        <v>54</v>
      </c>
      <c r="B313" s="133" t="s">
        <v>80</v>
      </c>
      <c r="C313" s="119">
        <v>30</v>
      </c>
      <c r="D313" s="135">
        <v>2.2999999999999998</v>
      </c>
      <c r="E313" s="135">
        <v>0.4</v>
      </c>
      <c r="F313" s="135">
        <v>11.3</v>
      </c>
      <c r="G313" s="135">
        <v>60.3</v>
      </c>
      <c r="H313" s="135">
        <v>0.06</v>
      </c>
      <c r="I313" s="135">
        <v>0</v>
      </c>
      <c r="J313" s="135">
        <v>0</v>
      </c>
      <c r="K313" s="135">
        <v>0.69</v>
      </c>
      <c r="L313" s="135">
        <v>9.9</v>
      </c>
      <c r="M313" s="135">
        <v>58.2</v>
      </c>
      <c r="N313" s="135">
        <v>17.100000000000001</v>
      </c>
      <c r="O313" s="135">
        <v>1.35</v>
      </c>
    </row>
    <row r="314" spans="1:15">
      <c r="A314" s="117"/>
      <c r="B314" s="156" t="s">
        <v>85</v>
      </c>
      <c r="C314" s="155">
        <v>855</v>
      </c>
      <c r="D314" s="142">
        <f>SUM(D308:D313)</f>
        <v>38.183999999999997</v>
      </c>
      <c r="E314" s="142">
        <f t="shared" ref="E314:O314" si="45">SUM(E308:E313)</f>
        <v>20.111999999999998</v>
      </c>
      <c r="F314" s="142">
        <f t="shared" si="45"/>
        <v>106.08800000000001</v>
      </c>
      <c r="G314" s="142">
        <f t="shared" si="45"/>
        <v>777.29</v>
      </c>
      <c r="H314" s="142">
        <f t="shared" si="45"/>
        <v>0.55699999999999994</v>
      </c>
      <c r="I314" s="142">
        <f t="shared" si="45"/>
        <v>40.18</v>
      </c>
      <c r="J314" s="142">
        <f t="shared" si="45"/>
        <v>0</v>
      </c>
      <c r="K314" s="142">
        <f t="shared" si="45"/>
        <v>1.004</v>
      </c>
      <c r="L314" s="142">
        <f t="shared" si="45"/>
        <v>186.79</v>
      </c>
      <c r="M314" s="142">
        <f t="shared" si="45"/>
        <v>149.60000000000002</v>
      </c>
      <c r="N314" s="142">
        <f t="shared" si="45"/>
        <v>96.960000000000008</v>
      </c>
      <c r="O314" s="142">
        <f t="shared" si="45"/>
        <v>10.95</v>
      </c>
    </row>
    <row r="315" spans="1:15">
      <c r="A315" s="110"/>
      <c r="B315" s="71" t="s">
        <v>146</v>
      </c>
      <c r="C315" s="123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</row>
    <row r="316" spans="1:15">
      <c r="A316" s="117" t="s">
        <v>221</v>
      </c>
      <c r="B316" s="114" t="s">
        <v>164</v>
      </c>
      <c r="C316" s="111">
        <v>200</v>
      </c>
      <c r="D316" s="115">
        <v>5.6</v>
      </c>
      <c r="E316" s="115">
        <v>6.38</v>
      </c>
      <c r="F316" s="115">
        <v>8.18</v>
      </c>
      <c r="G316" s="141">
        <v>112.24</v>
      </c>
      <c r="H316" s="115">
        <v>0.08</v>
      </c>
      <c r="I316" s="115">
        <v>1.4</v>
      </c>
      <c r="J316" s="115">
        <v>40</v>
      </c>
      <c r="K316" s="115">
        <v>0</v>
      </c>
      <c r="L316" s="115">
        <v>240</v>
      </c>
      <c r="M316" s="115">
        <v>180</v>
      </c>
      <c r="N316" s="115">
        <v>28</v>
      </c>
      <c r="O316" s="115">
        <v>0.2</v>
      </c>
    </row>
    <row r="317" spans="1:15">
      <c r="A317" s="110" t="s">
        <v>54</v>
      </c>
      <c r="B317" s="126" t="s">
        <v>192</v>
      </c>
      <c r="C317" s="123">
        <v>100</v>
      </c>
      <c r="D317" s="151">
        <v>6.1</v>
      </c>
      <c r="E317" s="151">
        <v>18.8</v>
      </c>
      <c r="F317" s="151">
        <v>68.099999999999994</v>
      </c>
      <c r="G317" s="151">
        <v>467</v>
      </c>
      <c r="H317" s="151">
        <v>0.12</v>
      </c>
      <c r="I317" s="151">
        <v>0</v>
      </c>
      <c r="J317" s="151">
        <v>0</v>
      </c>
      <c r="K317" s="151">
        <v>4.7</v>
      </c>
      <c r="L317" s="151">
        <v>13.4</v>
      </c>
      <c r="M317" s="151">
        <v>70</v>
      </c>
      <c r="N317" s="151">
        <v>27.4</v>
      </c>
      <c r="O317" s="151">
        <v>1.3</v>
      </c>
    </row>
    <row r="318" spans="1:15" s="107" customFormat="1">
      <c r="A318" s="117" t="s">
        <v>54</v>
      </c>
      <c r="B318" s="113" t="s">
        <v>153</v>
      </c>
      <c r="C318" s="111">
        <v>120</v>
      </c>
      <c r="D318" s="135">
        <v>0.3</v>
      </c>
      <c r="E318" s="135">
        <v>0.2</v>
      </c>
      <c r="F318" s="135">
        <v>13.7</v>
      </c>
      <c r="G318" s="135">
        <v>62.4</v>
      </c>
      <c r="H318" s="135">
        <v>0.02</v>
      </c>
      <c r="I318" s="135">
        <v>5.52</v>
      </c>
      <c r="J318" s="135">
        <v>3.6</v>
      </c>
      <c r="K318" s="135">
        <v>0.216</v>
      </c>
      <c r="L318" s="135">
        <v>7.2</v>
      </c>
      <c r="M318" s="135">
        <v>13.2</v>
      </c>
      <c r="N318" s="135">
        <v>6</v>
      </c>
      <c r="O318" s="135">
        <v>0.14399999999999999</v>
      </c>
    </row>
    <row r="319" spans="1:15">
      <c r="A319" s="110"/>
      <c r="B319" s="71" t="s">
        <v>149</v>
      </c>
      <c r="C319" s="124">
        <v>420</v>
      </c>
      <c r="D319" s="142">
        <f>SUM(D316:D318)</f>
        <v>12</v>
      </c>
      <c r="E319" s="142">
        <f t="shared" ref="E319:O319" si="46">SUM(E316:E318)</f>
        <v>25.38</v>
      </c>
      <c r="F319" s="142">
        <f t="shared" si="46"/>
        <v>89.98</v>
      </c>
      <c r="G319" s="142">
        <f t="shared" si="46"/>
        <v>641.64</v>
      </c>
      <c r="H319" s="142">
        <f t="shared" si="46"/>
        <v>0.22</v>
      </c>
      <c r="I319" s="142">
        <f t="shared" si="46"/>
        <v>6.92</v>
      </c>
      <c r="J319" s="142">
        <f t="shared" si="46"/>
        <v>43.6</v>
      </c>
      <c r="K319" s="142">
        <f t="shared" si="46"/>
        <v>4.9160000000000004</v>
      </c>
      <c r="L319" s="142">
        <f t="shared" si="46"/>
        <v>260.60000000000002</v>
      </c>
      <c r="M319" s="142">
        <f t="shared" si="46"/>
        <v>263.2</v>
      </c>
      <c r="N319" s="142">
        <f t="shared" si="46"/>
        <v>61.4</v>
      </c>
      <c r="O319" s="142">
        <f t="shared" si="46"/>
        <v>1.6439999999999999</v>
      </c>
    </row>
    <row r="320" spans="1:15">
      <c r="A320" s="28"/>
      <c r="B320" s="71" t="s">
        <v>185</v>
      </c>
      <c r="C320" s="124">
        <f>C319+C314+C305</f>
        <v>1990</v>
      </c>
      <c r="D320" s="124">
        <f t="shared" ref="D320:O320" si="47">D319+D314+D305</f>
        <v>72.923999999999992</v>
      </c>
      <c r="E320" s="124">
        <f t="shared" si="47"/>
        <v>66.322000000000003</v>
      </c>
      <c r="F320" s="124">
        <f t="shared" si="47"/>
        <v>310.928</v>
      </c>
      <c r="G320" s="124">
        <f t="shared" si="47"/>
        <v>2129.0299999999997</v>
      </c>
      <c r="H320" s="124">
        <f t="shared" si="47"/>
        <v>1.141</v>
      </c>
      <c r="I320" s="124">
        <f t="shared" si="47"/>
        <v>206.92000000000002</v>
      </c>
      <c r="J320" s="124">
        <f t="shared" si="47"/>
        <v>77.16</v>
      </c>
      <c r="K320" s="124">
        <f t="shared" si="47"/>
        <v>7.2709999999999999</v>
      </c>
      <c r="L320" s="124">
        <f t="shared" si="47"/>
        <v>885.98</v>
      </c>
      <c r="M320" s="124">
        <f t="shared" si="47"/>
        <v>887.33</v>
      </c>
      <c r="N320" s="124">
        <f t="shared" si="47"/>
        <v>298.35000000000002</v>
      </c>
      <c r="O320" s="124">
        <f t="shared" si="47"/>
        <v>18.908999999999999</v>
      </c>
    </row>
    <row r="321" spans="1:15">
      <c r="A321" s="108"/>
      <c r="B321" s="108"/>
      <c r="C321" s="31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</row>
    <row r="322" spans="1:15">
      <c r="A322" s="160"/>
      <c r="B322" s="166"/>
      <c r="C322" s="167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</row>
    <row r="323" spans="1:15" ht="15.6" customHeight="1">
      <c r="A323" s="169"/>
      <c r="B323" s="170"/>
      <c r="C323" s="171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</row>
    <row r="324" spans="1:15" ht="15.6" customHeight="1">
      <c r="A324" s="173"/>
      <c r="B324" s="174"/>
      <c r="C324" s="175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</row>
    <row r="325" spans="1:15" ht="15.6" customHeight="1">
      <c r="A325" s="169"/>
      <c r="B325" s="170"/>
      <c r="C325" s="171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</row>
    <row r="326" spans="1:15" ht="15.6" customHeight="1">
      <c r="A326" s="169"/>
      <c r="B326" s="170"/>
      <c r="C326" s="171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</row>
    <row r="327" spans="1:15" ht="48.6" customHeight="1">
      <c r="A327" s="169"/>
      <c r="B327" s="106"/>
      <c r="C327" s="111"/>
      <c r="D327" s="115"/>
      <c r="E327" s="115"/>
      <c r="F327" s="115"/>
      <c r="G327" s="115"/>
      <c r="H327" s="115" t="s">
        <v>254</v>
      </c>
      <c r="I327" s="115"/>
      <c r="J327" s="172"/>
      <c r="K327" s="172"/>
      <c r="L327" s="172"/>
      <c r="M327" s="172"/>
      <c r="N327" s="172"/>
      <c r="O327" s="172"/>
    </row>
    <row r="328" spans="1:15" ht="15.6" customHeight="1">
      <c r="A328" s="169"/>
      <c r="B328" s="71" t="s">
        <v>250</v>
      </c>
      <c r="C328" s="115">
        <f>(C305+C275+C250+C223+C197+C170+C146+C116+C91+C64+C39+C11)/12</f>
        <v>670.91666666666663</v>
      </c>
      <c r="D328" s="115">
        <f>(D305+D275+D250+D223+D197+D170+D146+D116+D91+D64+D39+D11)/12</f>
        <v>31.817499999999999</v>
      </c>
      <c r="E328" s="115">
        <f>(E305+E275+E250+E223+E197+E170+E146+E116+E91+E64+E39+E11)/12</f>
        <v>30.512499999999999</v>
      </c>
      <c r="F328" s="115">
        <f>(F305+F275+F250+F223+F197+F170+F146+F116+F91+F64+F39+F11)/12</f>
        <v>104.03083333333332</v>
      </c>
      <c r="G328" s="115">
        <f>(G305+G275+G250+G223+G197+G170+G146+G116+G91+G64+G39+G11)/12</f>
        <v>815.875</v>
      </c>
      <c r="H328" s="162">
        <v>678.25</v>
      </c>
      <c r="I328" s="164">
        <v>0.25</v>
      </c>
      <c r="J328" s="172"/>
      <c r="K328" s="172"/>
      <c r="L328" s="172"/>
      <c r="M328" s="172"/>
      <c r="N328" s="172"/>
      <c r="O328" s="172"/>
    </row>
    <row r="329" spans="1:15" ht="15.6" customHeight="1">
      <c r="A329" s="169"/>
      <c r="B329" s="71" t="s">
        <v>251</v>
      </c>
      <c r="C329" s="115">
        <f>(C314+C286+C258+C231+C207+C180+C154+C127+C100+C75+C49+C22)/12</f>
        <v>975.41666666666663</v>
      </c>
      <c r="D329" s="115">
        <f>(D314+D286+D258+D231+D207+D180+D154+D127+D100+D75+D49+D22)/12</f>
        <v>36.322666666666656</v>
      </c>
      <c r="E329" s="115">
        <f>(E314+E286+E258+E231+E207+E180+E154+E127+E100+E75+E49+E22)/12</f>
        <v>33.084666666666664</v>
      </c>
      <c r="F329" s="115">
        <f>(F314+F286+F258+F231+F207+F180+F154+F127+F100+F75+F49+F22)/12</f>
        <v>132.09116666666668</v>
      </c>
      <c r="G329" s="115">
        <f>(G314+G286+G258+G231+G207+G180+G154+G127+G100+G75+G49+G22)/12</f>
        <v>969.63916666666648</v>
      </c>
      <c r="H329" s="162">
        <v>813.9</v>
      </c>
      <c r="I329" s="164">
        <v>0.3</v>
      </c>
      <c r="J329" s="172"/>
      <c r="K329" s="172"/>
      <c r="L329" s="172"/>
      <c r="M329" s="172"/>
      <c r="N329" s="172"/>
      <c r="O329" s="172"/>
    </row>
    <row r="330" spans="1:15" ht="15.6" customHeight="1">
      <c r="A330" s="169"/>
      <c r="B330" s="71" t="s">
        <v>252</v>
      </c>
      <c r="C330" s="146">
        <f>(C319+C293+C263+C237+C212+C185+C159+C132+C104+C80+C53+C27)/12</f>
        <v>421.83333333333331</v>
      </c>
      <c r="D330" s="146">
        <f>(D319+D293+D263+D237+D212+D185+D159+D132+D104+D80+D53+D27)/12</f>
        <v>21.378333333333334</v>
      </c>
      <c r="E330" s="146">
        <f>(E319+E293+E263+E237+E212+E185+E159+E132+E104+E80+E53+E27)/12</f>
        <v>23.037500000000005</v>
      </c>
      <c r="F330" s="146">
        <f>(F319+F293+F263+F237+F212+F185+F159+F132+F104+F80+F53+F27)/12</f>
        <v>70.183333333333337</v>
      </c>
      <c r="G330" s="146">
        <f>(G319+G293+G263+G237+G212+G185+G159+G132+G104+G80+G53+G27)/12</f>
        <v>576.57833333333338</v>
      </c>
      <c r="H330" s="163">
        <v>542.6</v>
      </c>
      <c r="I330" s="165">
        <v>0.2</v>
      </c>
      <c r="J330" s="177"/>
      <c r="K330" s="177"/>
      <c r="L330" s="177"/>
      <c r="M330" s="177"/>
      <c r="N330" s="177"/>
      <c r="O330" s="177"/>
    </row>
  </sheetData>
  <autoFilter ref="A2:O320"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2">
    <mergeCell ref="A295:O295"/>
    <mergeCell ref="A296:A297"/>
    <mergeCell ref="B296:B297"/>
    <mergeCell ref="C296:C297"/>
    <mergeCell ref="D296:F296"/>
    <mergeCell ref="I296:O296"/>
    <mergeCell ref="A265:O265"/>
    <mergeCell ref="A266:A267"/>
    <mergeCell ref="B266:B267"/>
    <mergeCell ref="C266:C267"/>
    <mergeCell ref="D266:F266"/>
    <mergeCell ref="I266:O266"/>
    <mergeCell ref="A239:O239"/>
    <mergeCell ref="A240:A241"/>
    <mergeCell ref="B240:B241"/>
    <mergeCell ref="C240:C241"/>
    <mergeCell ref="D240:F240"/>
    <mergeCell ref="I240:O240"/>
    <mergeCell ref="A214:O214"/>
    <mergeCell ref="A215:A216"/>
    <mergeCell ref="B215:B216"/>
    <mergeCell ref="C215:C216"/>
    <mergeCell ref="D215:F215"/>
    <mergeCell ref="I215:O215"/>
    <mergeCell ref="A187:O187"/>
    <mergeCell ref="A188:A189"/>
    <mergeCell ref="B188:B189"/>
    <mergeCell ref="C188:C189"/>
    <mergeCell ref="D188:F188"/>
    <mergeCell ref="I188:O188"/>
    <mergeCell ref="A161:O161"/>
    <mergeCell ref="A162:A163"/>
    <mergeCell ref="B162:B163"/>
    <mergeCell ref="C162:C163"/>
    <mergeCell ref="D162:F162"/>
    <mergeCell ref="I162:O162"/>
    <mergeCell ref="A134:O134"/>
    <mergeCell ref="A135:A136"/>
    <mergeCell ref="B135:B136"/>
    <mergeCell ref="C135:C136"/>
    <mergeCell ref="D135:F135"/>
    <mergeCell ref="I135:O135"/>
    <mergeCell ref="A106:O106"/>
    <mergeCell ref="A107:A108"/>
    <mergeCell ref="B107:B108"/>
    <mergeCell ref="C107:C108"/>
    <mergeCell ref="D107:F107"/>
    <mergeCell ref="I107:O107"/>
    <mergeCell ref="A82:O82"/>
    <mergeCell ref="A83:A84"/>
    <mergeCell ref="B83:B84"/>
    <mergeCell ref="C83:C84"/>
    <mergeCell ref="D83:F83"/>
    <mergeCell ref="I83:O83"/>
    <mergeCell ref="A55:O55"/>
    <mergeCell ref="A56:A57"/>
    <mergeCell ref="B56:B57"/>
    <mergeCell ref="C56:C57"/>
    <mergeCell ref="D56:F56"/>
    <mergeCell ref="I56:O56"/>
    <mergeCell ref="A29:O29"/>
    <mergeCell ref="A30:A31"/>
    <mergeCell ref="B30:B31"/>
    <mergeCell ref="C30:C31"/>
    <mergeCell ref="D30:F30"/>
    <mergeCell ref="I30:O30"/>
    <mergeCell ref="A1:O1"/>
    <mergeCell ref="A2:A3"/>
    <mergeCell ref="B2:B3"/>
    <mergeCell ref="C2:C3"/>
    <mergeCell ref="D2:F2"/>
    <mergeCell ref="I2:O2"/>
  </mergeCells>
  <pageMargins left="0.70866141732283472" right="0.70866141732283472" top="0.74803149606299213" bottom="0.74803149606299213" header="0.31496062992125984" footer="0.31496062992125984"/>
  <pageSetup paperSize="9" scale="81" fitToHeight="12" orientation="landscape" r:id="rId1"/>
  <headerFooter alignWithMargins="0"/>
  <rowBreaks count="11" manualBreakCount="11">
    <brk id="28" max="14" man="1"/>
    <brk id="54" max="14" man="1"/>
    <brk id="81" max="14" man="1"/>
    <brk id="105" max="14" man="1"/>
    <brk id="133" max="14" man="1"/>
    <brk id="160" max="14" man="1"/>
    <brk id="186" max="14" man="1"/>
    <brk id="213" max="14" man="1"/>
    <brk id="238" max="14" man="1"/>
    <brk id="264" max="14" man="1"/>
    <brk id="29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2:Q353"/>
  <sheetViews>
    <sheetView view="pageBreakPreview" topLeftCell="A295" workbookViewId="0">
      <selection activeCell="D151" sqref="D151"/>
    </sheetView>
  </sheetViews>
  <sheetFormatPr defaultColWidth="9.140625" defaultRowHeight="15"/>
  <cols>
    <col min="1" max="1" width="10.85546875" style="20" customWidth="1"/>
    <col min="2" max="2" width="36.5703125" style="20" customWidth="1"/>
    <col min="3" max="3" width="7.7109375" style="40" customWidth="1"/>
    <col min="4" max="4" width="7.5703125" style="40" customWidth="1"/>
    <col min="5" max="5" width="7.140625" style="40" customWidth="1"/>
    <col min="6" max="6" width="8.5703125" style="40" customWidth="1"/>
    <col min="7" max="7" width="11.140625" style="40" customWidth="1"/>
    <col min="8" max="8" width="6.42578125" style="40" customWidth="1"/>
    <col min="9" max="9" width="7" style="40" customWidth="1"/>
    <col min="10" max="10" width="8.28515625" style="40" customWidth="1"/>
    <col min="11" max="11" width="8.85546875" style="40" customWidth="1"/>
    <col min="12" max="12" width="8.42578125" style="40" customWidth="1"/>
    <col min="13" max="14" width="8" style="40" customWidth="1"/>
    <col min="15" max="16384" width="9.140625" style="20"/>
  </cols>
  <sheetData>
    <row r="12" spans="2:13">
      <c r="B12" s="198" t="s">
        <v>102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2:13"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</row>
    <row r="14" spans="2:13"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2:13"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2:13"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2:13"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34" spans="1:16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</row>
    <row r="35" spans="1:16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6" spans="1:16">
      <c r="A36" s="203" t="s">
        <v>69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1:16">
      <c r="A37" s="197" t="s">
        <v>63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6" ht="30">
      <c r="A38" s="16" t="s">
        <v>9</v>
      </c>
      <c r="B38" s="16" t="s">
        <v>10</v>
      </c>
      <c r="C38" s="204" t="s">
        <v>53</v>
      </c>
      <c r="D38" s="201" t="s">
        <v>11</v>
      </c>
      <c r="E38" s="200"/>
      <c r="F38" s="202"/>
      <c r="G38" s="16" t="s">
        <v>12</v>
      </c>
      <c r="H38" s="201" t="s">
        <v>13</v>
      </c>
      <c r="I38" s="200"/>
      <c r="J38" s="200"/>
      <c r="K38" s="200" t="s">
        <v>14</v>
      </c>
      <c r="L38" s="200"/>
      <c r="M38" s="200"/>
      <c r="N38" s="200"/>
    </row>
    <row r="39" spans="1:16">
      <c r="A39" s="41" t="s">
        <v>15</v>
      </c>
      <c r="B39" s="23"/>
      <c r="C39" s="205"/>
      <c r="D39" s="42" t="s">
        <v>16</v>
      </c>
      <c r="E39" s="10" t="s">
        <v>17</v>
      </c>
      <c r="F39" s="43" t="s">
        <v>18</v>
      </c>
      <c r="G39" s="44" t="s">
        <v>19</v>
      </c>
      <c r="H39" s="42" t="s">
        <v>68</v>
      </c>
      <c r="I39" s="10" t="s">
        <v>20</v>
      </c>
      <c r="J39" s="10" t="s">
        <v>21</v>
      </c>
      <c r="K39" s="10" t="s">
        <v>22</v>
      </c>
      <c r="L39" s="10" t="s">
        <v>23</v>
      </c>
      <c r="M39" s="10" t="s">
        <v>24</v>
      </c>
      <c r="N39" s="10" t="s">
        <v>25</v>
      </c>
    </row>
    <row r="40" spans="1:16">
      <c r="A40" s="45"/>
      <c r="B40" s="46" t="s">
        <v>26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6" s="51" customFormat="1" ht="27.75" customHeight="1">
      <c r="A41" s="72" t="s">
        <v>127</v>
      </c>
      <c r="B41" s="23" t="s">
        <v>61</v>
      </c>
      <c r="C41" s="1">
        <v>200</v>
      </c>
      <c r="D41" s="9">
        <v>7.44</v>
      </c>
      <c r="E41" s="9">
        <v>8.07</v>
      </c>
      <c r="F41" s="9">
        <v>35.28</v>
      </c>
      <c r="G41" s="9">
        <v>243.92</v>
      </c>
      <c r="H41" s="9">
        <v>0.06</v>
      </c>
      <c r="I41" s="9">
        <v>0</v>
      </c>
      <c r="J41" s="9">
        <v>20</v>
      </c>
      <c r="K41" s="9">
        <v>44</v>
      </c>
      <c r="L41" s="9">
        <v>36</v>
      </c>
      <c r="M41" s="9">
        <v>48</v>
      </c>
      <c r="N41" s="9">
        <v>3.4</v>
      </c>
    </row>
    <row r="42" spans="1:16" s="51" customFormat="1">
      <c r="A42" s="2">
        <v>347</v>
      </c>
      <c r="B42" s="25" t="s">
        <v>45</v>
      </c>
      <c r="C42" s="1">
        <v>200</v>
      </c>
      <c r="D42" s="9">
        <v>3.7</v>
      </c>
      <c r="E42" s="9">
        <v>3.93</v>
      </c>
      <c r="F42" s="9">
        <v>25.95</v>
      </c>
      <c r="G42" s="9">
        <v>153.91999999999999</v>
      </c>
      <c r="H42" s="9">
        <v>0.02</v>
      </c>
      <c r="I42" s="9">
        <v>0</v>
      </c>
      <c r="J42" s="9">
        <v>0.03</v>
      </c>
      <c r="K42" s="9">
        <v>111.4</v>
      </c>
      <c r="L42" s="9">
        <v>125.64</v>
      </c>
      <c r="M42" s="9">
        <v>20.28</v>
      </c>
      <c r="N42" s="9">
        <v>0.66</v>
      </c>
    </row>
    <row r="43" spans="1:16" s="51" customFormat="1" hidden="1">
      <c r="A43" s="49"/>
      <c r="B43" s="26"/>
      <c r="C43" s="5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6" s="51" customFormat="1">
      <c r="A44" s="49" t="s">
        <v>56</v>
      </c>
      <c r="B44" s="26" t="s">
        <v>36</v>
      </c>
      <c r="C44" s="50">
        <v>25</v>
      </c>
      <c r="D44" s="13">
        <v>5.8</v>
      </c>
      <c r="E44" s="13">
        <v>7.37</v>
      </c>
      <c r="F44" s="13">
        <v>0</v>
      </c>
      <c r="G44" s="13">
        <v>90.9</v>
      </c>
      <c r="H44" s="13">
        <v>0</v>
      </c>
      <c r="I44" s="13">
        <v>0.33</v>
      </c>
      <c r="J44" s="13">
        <v>86.73</v>
      </c>
      <c r="K44" s="13">
        <v>416.25</v>
      </c>
      <c r="L44" s="13">
        <v>249.75</v>
      </c>
      <c r="M44" s="13">
        <v>23.35</v>
      </c>
      <c r="N44" s="13">
        <v>0.32</v>
      </c>
      <c r="P44" s="52"/>
    </row>
    <row r="45" spans="1:16" s="51" customFormat="1">
      <c r="A45" s="104">
        <v>209</v>
      </c>
      <c r="B45" s="102" t="s">
        <v>131</v>
      </c>
      <c r="C45" s="105">
        <v>40</v>
      </c>
      <c r="D45" s="103">
        <v>5.0999999999999996</v>
      </c>
      <c r="E45" s="103">
        <v>4.5999999999999996</v>
      </c>
      <c r="F45" s="103">
        <v>0.3</v>
      </c>
      <c r="G45" s="103">
        <v>63</v>
      </c>
      <c r="H45" s="103">
        <v>0</v>
      </c>
      <c r="I45" s="103">
        <v>0</v>
      </c>
      <c r="J45" s="103">
        <v>100</v>
      </c>
      <c r="K45" s="103">
        <v>22</v>
      </c>
      <c r="L45" s="103">
        <v>77</v>
      </c>
      <c r="M45" s="103">
        <v>4.8</v>
      </c>
      <c r="N45" s="103">
        <v>1</v>
      </c>
      <c r="P45" s="52"/>
    </row>
    <row r="46" spans="1:16" s="51" customFormat="1">
      <c r="A46" s="49" t="s">
        <v>54</v>
      </c>
      <c r="B46" s="26" t="s">
        <v>47</v>
      </c>
      <c r="C46" s="53">
        <v>15</v>
      </c>
      <c r="D46" s="13">
        <v>0.15</v>
      </c>
      <c r="E46" s="13">
        <v>10.8</v>
      </c>
      <c r="F46" s="13">
        <v>0.15</v>
      </c>
      <c r="G46" s="13">
        <v>85.5</v>
      </c>
      <c r="H46" s="13">
        <v>0</v>
      </c>
      <c r="I46" s="13">
        <v>0</v>
      </c>
      <c r="J46" s="13">
        <v>60</v>
      </c>
      <c r="K46" s="13">
        <v>0</v>
      </c>
      <c r="L46" s="13">
        <v>4.5</v>
      </c>
      <c r="M46" s="13">
        <v>0</v>
      </c>
      <c r="N46" s="13">
        <v>0</v>
      </c>
      <c r="P46" s="52"/>
    </row>
    <row r="47" spans="1:16" s="51" customFormat="1">
      <c r="A47" s="49" t="s">
        <v>56</v>
      </c>
      <c r="B47" s="27" t="s">
        <v>2</v>
      </c>
      <c r="C47" s="50">
        <v>200</v>
      </c>
      <c r="D47" s="13">
        <v>5.8</v>
      </c>
      <c r="E47" s="13">
        <v>5</v>
      </c>
      <c r="F47" s="13">
        <v>23.4</v>
      </c>
      <c r="G47" s="13">
        <v>112.24</v>
      </c>
      <c r="H47" s="13">
        <v>0.08</v>
      </c>
      <c r="I47" s="13">
        <v>1.4</v>
      </c>
      <c r="J47" s="13">
        <v>40</v>
      </c>
      <c r="K47" s="13">
        <v>240</v>
      </c>
      <c r="L47" s="13">
        <v>180</v>
      </c>
      <c r="M47" s="13">
        <v>28</v>
      </c>
      <c r="N47" s="13">
        <v>0.2</v>
      </c>
    </row>
    <row r="48" spans="1:16" s="51" customFormat="1">
      <c r="A48" s="49" t="s">
        <v>54</v>
      </c>
      <c r="B48" s="26" t="s">
        <v>48</v>
      </c>
      <c r="C48" s="50">
        <v>50</v>
      </c>
      <c r="D48" s="13">
        <v>3.8</v>
      </c>
      <c r="E48" s="13">
        <v>0.4</v>
      </c>
      <c r="F48" s="13">
        <v>24.1</v>
      </c>
      <c r="G48" s="13">
        <v>116.49</v>
      </c>
      <c r="H48" s="13">
        <v>0.06</v>
      </c>
      <c r="I48" s="13">
        <v>0</v>
      </c>
      <c r="J48" s="13">
        <v>0</v>
      </c>
      <c r="K48" s="13">
        <v>10</v>
      </c>
      <c r="L48" s="13">
        <v>32</v>
      </c>
      <c r="M48" s="13">
        <v>7</v>
      </c>
      <c r="N48" s="13">
        <v>0.6</v>
      </c>
      <c r="P48" s="54"/>
    </row>
    <row r="49" spans="1:16" s="51" customFormat="1">
      <c r="A49" s="49" t="s">
        <v>54</v>
      </c>
      <c r="B49" s="26" t="s">
        <v>4</v>
      </c>
      <c r="C49" s="50">
        <v>25</v>
      </c>
      <c r="D49" s="13">
        <v>2.2799999999999998</v>
      </c>
      <c r="E49" s="13">
        <v>0.24</v>
      </c>
      <c r="F49" s="13">
        <v>14.46</v>
      </c>
      <c r="G49" s="13">
        <v>69.89</v>
      </c>
      <c r="H49" s="13">
        <v>0.04</v>
      </c>
      <c r="I49" s="13">
        <v>0</v>
      </c>
      <c r="J49" s="13">
        <v>0</v>
      </c>
      <c r="K49" s="13">
        <v>6</v>
      </c>
      <c r="L49" s="13">
        <v>26.4</v>
      </c>
      <c r="M49" s="13">
        <v>4.2</v>
      </c>
      <c r="N49" s="13">
        <v>0.36</v>
      </c>
      <c r="P49" s="52"/>
    </row>
    <row r="50" spans="1:16" s="51" customFormat="1" ht="15.75">
      <c r="A50" s="26"/>
      <c r="B50" s="28" t="s">
        <v>27</v>
      </c>
      <c r="C50" s="50"/>
      <c r="D50" s="55">
        <f>SUM(D41:D49)</f>
        <v>34.07</v>
      </c>
      <c r="E50" s="55">
        <f t="shared" ref="E50:N50" si="0">SUM(E41:E49)</f>
        <v>40.409999999999997</v>
      </c>
      <c r="F50" s="55">
        <f t="shared" si="0"/>
        <v>123.64000000000001</v>
      </c>
      <c r="G50" s="55">
        <f t="shared" si="0"/>
        <v>935.86</v>
      </c>
      <c r="H50" s="55">
        <f t="shared" si="0"/>
        <v>0.26</v>
      </c>
      <c r="I50" s="55">
        <f t="shared" si="0"/>
        <v>1.73</v>
      </c>
      <c r="J50" s="55">
        <f t="shared" si="0"/>
        <v>306.76</v>
      </c>
      <c r="K50" s="55">
        <f t="shared" si="0"/>
        <v>849.65</v>
      </c>
      <c r="L50" s="55">
        <f t="shared" si="0"/>
        <v>731.29</v>
      </c>
      <c r="M50" s="55">
        <f t="shared" si="0"/>
        <v>135.63</v>
      </c>
      <c r="N50" s="55">
        <f t="shared" si="0"/>
        <v>6.54</v>
      </c>
    </row>
    <row r="51" spans="1:16" s="51" customFormat="1">
      <c r="A51" s="56"/>
      <c r="B51" s="57" t="s">
        <v>28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1:16" s="51" customFormat="1">
      <c r="A52" s="49">
        <v>70</v>
      </c>
      <c r="B52" s="26" t="s">
        <v>3</v>
      </c>
      <c r="C52" s="50">
        <v>100</v>
      </c>
      <c r="D52" s="13">
        <v>0.84</v>
      </c>
      <c r="E52" s="13">
        <v>0.12</v>
      </c>
      <c r="F52" s="13">
        <v>2.2799999999999998</v>
      </c>
      <c r="G52" s="13">
        <v>19.2</v>
      </c>
      <c r="H52" s="13">
        <v>0</v>
      </c>
      <c r="I52" s="13">
        <v>0</v>
      </c>
      <c r="J52" s="13">
        <v>0</v>
      </c>
      <c r="K52" s="13">
        <v>40.799999999999997</v>
      </c>
      <c r="L52" s="13">
        <v>30</v>
      </c>
      <c r="M52" s="13">
        <v>14</v>
      </c>
      <c r="N52" s="13">
        <v>0.6</v>
      </c>
      <c r="P52" s="52"/>
    </row>
    <row r="53" spans="1:16" s="51" customFormat="1" ht="30">
      <c r="A53" s="5">
        <v>37</v>
      </c>
      <c r="B53" s="26" t="s">
        <v>109</v>
      </c>
      <c r="C53" s="4">
        <v>250</v>
      </c>
      <c r="D53" s="8">
        <v>1.9</v>
      </c>
      <c r="E53" s="8">
        <v>6.66</v>
      </c>
      <c r="F53" s="8">
        <v>10.81</v>
      </c>
      <c r="G53" s="8">
        <v>111.11</v>
      </c>
      <c r="H53" s="8">
        <v>0.05</v>
      </c>
      <c r="I53" s="8">
        <v>10.8</v>
      </c>
      <c r="J53" s="8">
        <v>0</v>
      </c>
      <c r="K53" s="8">
        <v>58</v>
      </c>
      <c r="L53" s="8">
        <v>200</v>
      </c>
      <c r="M53" s="8">
        <v>30</v>
      </c>
      <c r="N53" s="8">
        <v>1.3</v>
      </c>
    </row>
    <row r="54" spans="1:16" s="51" customFormat="1">
      <c r="A54" s="26">
        <v>1033</v>
      </c>
      <c r="B54" s="26" t="s">
        <v>55</v>
      </c>
      <c r="C54" s="50" t="s">
        <v>125</v>
      </c>
      <c r="D54" s="13">
        <v>24.75</v>
      </c>
      <c r="E54" s="13">
        <v>34.75</v>
      </c>
      <c r="F54" s="13">
        <v>33.75</v>
      </c>
      <c r="G54" s="13">
        <v>547.5</v>
      </c>
      <c r="H54" s="13">
        <v>0.43</v>
      </c>
      <c r="I54" s="13">
        <v>0</v>
      </c>
      <c r="J54" s="13">
        <v>0</v>
      </c>
      <c r="K54" s="13">
        <v>43.75</v>
      </c>
      <c r="L54" s="13">
        <v>196.87</v>
      </c>
      <c r="M54" s="13">
        <v>32.5</v>
      </c>
      <c r="N54" s="13">
        <v>2.25</v>
      </c>
    </row>
    <row r="55" spans="1:16" s="51" customFormat="1" hidden="1">
      <c r="A55" s="49"/>
      <c r="B55" s="26"/>
      <c r="C55" s="5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4"/>
    </row>
    <row r="56" spans="1:16" s="51" customFormat="1">
      <c r="A56" s="49" t="s">
        <v>56</v>
      </c>
      <c r="B56" s="26" t="s">
        <v>66</v>
      </c>
      <c r="C56" s="50">
        <v>200</v>
      </c>
      <c r="D56" s="13">
        <v>1</v>
      </c>
      <c r="E56" s="13">
        <v>0.2</v>
      </c>
      <c r="F56" s="13">
        <v>0</v>
      </c>
      <c r="G56" s="13">
        <v>36</v>
      </c>
      <c r="H56" s="13">
        <v>0.02</v>
      </c>
      <c r="I56" s="13">
        <v>4</v>
      </c>
      <c r="J56" s="13">
        <v>0</v>
      </c>
      <c r="K56" s="13">
        <v>14</v>
      </c>
      <c r="L56" s="13">
        <v>14</v>
      </c>
      <c r="M56" s="13">
        <v>8</v>
      </c>
      <c r="N56" s="13">
        <v>2.8</v>
      </c>
      <c r="O56" s="54"/>
      <c r="P56" s="54"/>
    </row>
    <row r="57" spans="1:16" s="51" customFormat="1">
      <c r="A57" s="49" t="s">
        <v>54</v>
      </c>
      <c r="B57" s="26" t="s">
        <v>48</v>
      </c>
      <c r="C57" s="50">
        <v>50</v>
      </c>
      <c r="D57" s="13">
        <v>3.8</v>
      </c>
      <c r="E57" s="13">
        <v>0.4</v>
      </c>
      <c r="F57" s="13">
        <v>24.1</v>
      </c>
      <c r="G57" s="13">
        <v>116.49</v>
      </c>
      <c r="H57" s="13">
        <v>0.06</v>
      </c>
      <c r="I57" s="13">
        <v>0</v>
      </c>
      <c r="J57" s="13">
        <v>0</v>
      </c>
      <c r="K57" s="13">
        <v>10</v>
      </c>
      <c r="L57" s="13">
        <v>32</v>
      </c>
      <c r="M57" s="13">
        <v>7</v>
      </c>
      <c r="N57" s="13">
        <v>0.6</v>
      </c>
      <c r="P57" s="54"/>
    </row>
    <row r="58" spans="1:16" s="51" customFormat="1">
      <c r="A58" s="49" t="s">
        <v>54</v>
      </c>
      <c r="B58" s="26" t="s">
        <v>30</v>
      </c>
      <c r="C58" s="50">
        <v>35</v>
      </c>
      <c r="D58" s="13">
        <v>1.96</v>
      </c>
      <c r="E58" s="13">
        <v>0.42</v>
      </c>
      <c r="F58" s="13">
        <v>17.29</v>
      </c>
      <c r="G58" s="13">
        <v>66.5</v>
      </c>
      <c r="H58" s="13">
        <v>0.04</v>
      </c>
      <c r="I58" s="13">
        <v>0</v>
      </c>
      <c r="J58" s="13">
        <v>0</v>
      </c>
      <c r="K58" s="13">
        <v>8.4</v>
      </c>
      <c r="L58" s="13">
        <v>37.1</v>
      </c>
      <c r="M58" s="13">
        <v>8.4</v>
      </c>
      <c r="N58" s="13">
        <v>1.1200000000000001</v>
      </c>
      <c r="P58" s="54"/>
    </row>
    <row r="59" spans="1:16" ht="15.75">
      <c r="A59" s="25"/>
      <c r="B59" s="31" t="s">
        <v>29</v>
      </c>
      <c r="C59" s="10"/>
      <c r="D59" s="61">
        <f>SUM(D52:D58)</f>
        <v>34.25</v>
      </c>
      <c r="E59" s="61">
        <f t="shared" ref="E59:N59" si="1">SUM(E52:E58)</f>
        <v>42.550000000000004</v>
      </c>
      <c r="F59" s="61">
        <f t="shared" si="1"/>
        <v>88.22999999999999</v>
      </c>
      <c r="G59" s="61">
        <f t="shared" si="1"/>
        <v>896.8</v>
      </c>
      <c r="H59" s="61">
        <f t="shared" si="1"/>
        <v>0.60000000000000009</v>
      </c>
      <c r="I59" s="61">
        <f t="shared" si="1"/>
        <v>14.8</v>
      </c>
      <c r="J59" s="61">
        <f t="shared" si="1"/>
        <v>0</v>
      </c>
      <c r="K59" s="61">
        <f t="shared" si="1"/>
        <v>174.95000000000002</v>
      </c>
      <c r="L59" s="61">
        <f t="shared" si="1"/>
        <v>509.97</v>
      </c>
      <c r="M59" s="61">
        <f t="shared" si="1"/>
        <v>99.9</v>
      </c>
      <c r="N59" s="61">
        <f t="shared" si="1"/>
        <v>8.67</v>
      </c>
    </row>
    <row r="60" spans="1:16" ht="15.75">
      <c r="A60" s="25"/>
      <c r="B60" s="31" t="s">
        <v>40</v>
      </c>
      <c r="C60" s="10"/>
      <c r="D60" s="62">
        <f>D50+D59</f>
        <v>68.319999999999993</v>
      </c>
      <c r="E60" s="62">
        <f t="shared" ref="E60:N60" si="2">E50+E59</f>
        <v>82.960000000000008</v>
      </c>
      <c r="F60" s="62">
        <f t="shared" si="2"/>
        <v>211.87</v>
      </c>
      <c r="G60" s="62">
        <f t="shared" si="2"/>
        <v>1832.6599999999999</v>
      </c>
      <c r="H60" s="62">
        <f t="shared" si="2"/>
        <v>0.8600000000000001</v>
      </c>
      <c r="I60" s="62">
        <f t="shared" si="2"/>
        <v>16.53</v>
      </c>
      <c r="J60" s="62">
        <f t="shared" si="2"/>
        <v>306.76</v>
      </c>
      <c r="K60" s="62">
        <f t="shared" si="2"/>
        <v>1024.5999999999999</v>
      </c>
      <c r="L60" s="62">
        <f t="shared" si="2"/>
        <v>1241.26</v>
      </c>
      <c r="M60" s="62">
        <f t="shared" si="2"/>
        <v>235.53</v>
      </c>
      <c r="N60" s="62">
        <f t="shared" si="2"/>
        <v>15.21</v>
      </c>
    </row>
    <row r="61" spans="1:16" ht="15.75">
      <c r="A61" s="63"/>
      <c r="B61" s="64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6" ht="15.75">
      <c r="A62" s="63"/>
      <c r="B62" s="64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6" ht="15.75">
      <c r="A63" s="63"/>
      <c r="B63" s="64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8" spans="1:16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</row>
    <row r="69" spans="1:16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</row>
    <row r="70" spans="1:16">
      <c r="A70" s="203" t="s">
        <v>115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</row>
    <row r="71" spans="1:16">
      <c r="A71" s="197" t="s">
        <v>63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6" ht="30">
      <c r="A72" s="16" t="s">
        <v>9</v>
      </c>
      <c r="B72" s="16" t="s">
        <v>10</v>
      </c>
      <c r="C72" s="204" t="s">
        <v>53</v>
      </c>
      <c r="D72" s="201" t="s">
        <v>11</v>
      </c>
      <c r="E72" s="200"/>
      <c r="F72" s="202"/>
      <c r="G72" s="16" t="s">
        <v>12</v>
      </c>
      <c r="H72" s="201" t="s">
        <v>13</v>
      </c>
      <c r="I72" s="200"/>
      <c r="J72" s="200"/>
      <c r="K72" s="200" t="s">
        <v>14</v>
      </c>
      <c r="L72" s="200"/>
      <c r="M72" s="200"/>
      <c r="N72" s="200"/>
    </row>
    <row r="73" spans="1:16">
      <c r="A73" s="41" t="s">
        <v>15</v>
      </c>
      <c r="B73" s="23"/>
      <c r="C73" s="205"/>
      <c r="D73" s="42" t="s">
        <v>16</v>
      </c>
      <c r="E73" s="10" t="s">
        <v>17</v>
      </c>
      <c r="F73" s="43" t="s">
        <v>18</v>
      </c>
      <c r="G73" s="44" t="s">
        <v>19</v>
      </c>
      <c r="H73" s="42" t="s">
        <v>68</v>
      </c>
      <c r="I73" s="10" t="s">
        <v>20</v>
      </c>
      <c r="J73" s="10" t="s">
        <v>21</v>
      </c>
      <c r="K73" s="10" t="s">
        <v>22</v>
      </c>
      <c r="L73" s="10" t="s">
        <v>23</v>
      </c>
      <c r="M73" s="10" t="s">
        <v>24</v>
      </c>
      <c r="N73" s="10" t="s">
        <v>25</v>
      </c>
    </row>
    <row r="74" spans="1:16">
      <c r="A74" s="23"/>
      <c r="B74" s="67" t="s">
        <v>26</v>
      </c>
      <c r="C74" s="41"/>
      <c r="D74" s="10"/>
      <c r="E74" s="10"/>
      <c r="F74" s="10"/>
      <c r="G74" s="41"/>
      <c r="H74" s="10"/>
      <c r="I74" s="10"/>
      <c r="J74" s="10"/>
      <c r="K74" s="10"/>
      <c r="L74" s="10"/>
      <c r="M74" s="10"/>
      <c r="N74" s="10"/>
    </row>
    <row r="75" spans="1:16" s="51" customFormat="1">
      <c r="A75" s="5">
        <v>70</v>
      </c>
      <c r="B75" s="30" t="s">
        <v>94</v>
      </c>
      <c r="C75" s="11">
        <v>50</v>
      </c>
      <c r="D75" s="8">
        <v>0.42</v>
      </c>
      <c r="E75" s="8">
        <v>0.06</v>
      </c>
      <c r="F75" s="8">
        <v>1.1399999999999999</v>
      </c>
      <c r="G75" s="8">
        <v>9.6</v>
      </c>
      <c r="H75" s="8">
        <v>0.01</v>
      </c>
      <c r="I75" s="8">
        <v>0</v>
      </c>
      <c r="J75" s="8">
        <v>0.01</v>
      </c>
      <c r="K75" s="8">
        <v>24.5</v>
      </c>
      <c r="L75" s="8">
        <v>25</v>
      </c>
      <c r="M75" s="8">
        <v>0</v>
      </c>
      <c r="N75" s="8">
        <v>0.4</v>
      </c>
      <c r="P75" s="52"/>
    </row>
    <row r="76" spans="1:16" s="51" customFormat="1">
      <c r="A76" s="102">
        <v>202</v>
      </c>
      <c r="B76" s="101" t="s">
        <v>5</v>
      </c>
      <c r="C76" s="105" t="s">
        <v>41</v>
      </c>
      <c r="D76" s="103">
        <v>12.84</v>
      </c>
      <c r="E76" s="103">
        <v>18.52</v>
      </c>
      <c r="F76" s="103">
        <v>7.33</v>
      </c>
      <c r="G76" s="103">
        <v>166.88</v>
      </c>
      <c r="H76" s="103">
        <v>0.04</v>
      </c>
      <c r="I76" s="103">
        <v>0.72</v>
      </c>
      <c r="J76" s="103">
        <v>0</v>
      </c>
      <c r="K76" s="103">
        <v>17.600000000000001</v>
      </c>
      <c r="L76" s="103">
        <v>107</v>
      </c>
      <c r="M76" s="103">
        <v>85.6</v>
      </c>
      <c r="N76" s="103">
        <v>0.64</v>
      </c>
      <c r="P76" s="52"/>
    </row>
    <row r="77" spans="1:16" s="51" customFormat="1">
      <c r="A77" s="26">
        <v>255</v>
      </c>
      <c r="B77" s="26" t="s">
        <v>34</v>
      </c>
      <c r="C77" s="50">
        <v>180</v>
      </c>
      <c r="D77" s="13">
        <v>5.4</v>
      </c>
      <c r="E77" s="13">
        <v>6.12</v>
      </c>
      <c r="F77" s="13">
        <v>26.3</v>
      </c>
      <c r="G77" s="13">
        <v>181.8</v>
      </c>
      <c r="H77" s="13">
        <v>0.14000000000000001</v>
      </c>
      <c r="I77" s="13">
        <v>0</v>
      </c>
      <c r="J77" s="13">
        <v>0</v>
      </c>
      <c r="K77" s="13">
        <v>21.6</v>
      </c>
      <c r="L77" s="13">
        <v>129.6</v>
      </c>
      <c r="M77" s="13">
        <v>90.6</v>
      </c>
      <c r="N77" s="13">
        <v>2.88</v>
      </c>
    </row>
    <row r="78" spans="1:16" s="51" customFormat="1">
      <c r="A78" s="5">
        <v>588</v>
      </c>
      <c r="B78" s="26" t="s">
        <v>39</v>
      </c>
      <c r="C78" s="4">
        <v>200</v>
      </c>
      <c r="D78" s="8">
        <v>0.56000000000000005</v>
      </c>
      <c r="E78" s="8">
        <v>0</v>
      </c>
      <c r="F78" s="8">
        <v>27.89</v>
      </c>
      <c r="G78" s="8">
        <v>113.79</v>
      </c>
      <c r="H78" s="8">
        <v>0.01</v>
      </c>
      <c r="I78" s="8">
        <v>0.7</v>
      </c>
      <c r="J78" s="8">
        <v>0.7</v>
      </c>
      <c r="K78" s="8">
        <v>12</v>
      </c>
      <c r="L78" s="8">
        <v>22.6</v>
      </c>
      <c r="M78" s="8">
        <v>4</v>
      </c>
      <c r="N78" s="8">
        <v>0.8</v>
      </c>
      <c r="P78" s="52"/>
    </row>
    <row r="79" spans="1:16" s="51" customFormat="1">
      <c r="A79" s="49" t="s">
        <v>54</v>
      </c>
      <c r="B79" s="26" t="s">
        <v>105</v>
      </c>
      <c r="C79" s="50">
        <v>200</v>
      </c>
      <c r="D79" s="13">
        <v>0.8</v>
      </c>
      <c r="E79" s="13">
        <v>0</v>
      </c>
      <c r="F79" s="13">
        <v>19.600000000000001</v>
      </c>
      <c r="G79" s="13">
        <v>94</v>
      </c>
      <c r="H79" s="13">
        <v>0.06</v>
      </c>
      <c r="I79" s="13">
        <v>20</v>
      </c>
      <c r="J79" s="13">
        <v>0</v>
      </c>
      <c r="K79" s="13">
        <v>16</v>
      </c>
      <c r="L79" s="13">
        <v>22</v>
      </c>
      <c r="M79" s="13">
        <v>18</v>
      </c>
      <c r="N79" s="13">
        <v>4.4000000000000004</v>
      </c>
      <c r="O79" s="54"/>
    </row>
    <row r="80" spans="1:16" s="51" customFormat="1">
      <c r="A80" s="49" t="s">
        <v>54</v>
      </c>
      <c r="B80" s="26" t="s">
        <v>48</v>
      </c>
      <c r="C80" s="50">
        <v>50</v>
      </c>
      <c r="D80" s="13">
        <v>3.8</v>
      </c>
      <c r="E80" s="13">
        <v>0.4</v>
      </c>
      <c r="F80" s="13">
        <v>24.1</v>
      </c>
      <c r="G80" s="13">
        <v>116.49</v>
      </c>
      <c r="H80" s="13">
        <v>0.06</v>
      </c>
      <c r="I80" s="13">
        <v>0</v>
      </c>
      <c r="J80" s="13">
        <v>0</v>
      </c>
      <c r="K80" s="13">
        <v>10</v>
      </c>
      <c r="L80" s="13">
        <v>32</v>
      </c>
      <c r="M80" s="13">
        <v>7</v>
      </c>
      <c r="N80" s="13">
        <v>0.6</v>
      </c>
      <c r="P80" s="54"/>
    </row>
    <row r="81" spans="1:16" s="21" customFormat="1">
      <c r="A81" s="68" t="s">
        <v>54</v>
      </c>
      <c r="B81" s="35" t="s">
        <v>30</v>
      </c>
      <c r="C81" s="69">
        <v>25</v>
      </c>
      <c r="D81" s="70">
        <v>1.4</v>
      </c>
      <c r="E81" s="70">
        <v>0.3</v>
      </c>
      <c r="F81" s="70">
        <v>12.35</v>
      </c>
      <c r="G81" s="70">
        <v>47.5</v>
      </c>
      <c r="H81" s="70">
        <v>0.02</v>
      </c>
      <c r="I81" s="70">
        <v>0</v>
      </c>
      <c r="J81" s="70">
        <v>0</v>
      </c>
      <c r="K81" s="70">
        <v>6</v>
      </c>
      <c r="L81" s="70">
        <v>26.5</v>
      </c>
      <c r="M81" s="70">
        <v>6</v>
      </c>
      <c r="N81" s="70">
        <v>0.8</v>
      </c>
    </row>
    <row r="82" spans="1:16" s="51" customFormat="1" ht="15.75">
      <c r="A82" s="26"/>
      <c r="B82" s="28" t="s">
        <v>27</v>
      </c>
      <c r="C82" s="50"/>
      <c r="D82" s="55">
        <f>SUM(D75:D81)</f>
        <v>25.22</v>
      </c>
      <c r="E82" s="55">
        <f t="shared" ref="E82:N82" si="3">SUM(E75:E81)</f>
        <v>25.4</v>
      </c>
      <c r="F82" s="55">
        <f t="shared" si="3"/>
        <v>118.71000000000001</v>
      </c>
      <c r="G82" s="55">
        <f t="shared" si="3"/>
        <v>730.06</v>
      </c>
      <c r="H82" s="55">
        <f t="shared" si="3"/>
        <v>0.34</v>
      </c>
      <c r="I82" s="55">
        <f t="shared" si="3"/>
        <v>21.42</v>
      </c>
      <c r="J82" s="55">
        <f t="shared" si="3"/>
        <v>0.71</v>
      </c>
      <c r="K82" s="55">
        <f t="shared" si="3"/>
        <v>107.7</v>
      </c>
      <c r="L82" s="55">
        <f t="shared" si="3"/>
        <v>364.70000000000005</v>
      </c>
      <c r="M82" s="55">
        <f t="shared" si="3"/>
        <v>211.2</v>
      </c>
      <c r="N82" s="55">
        <f t="shared" si="3"/>
        <v>10.520000000000001</v>
      </c>
    </row>
    <row r="83" spans="1:16" s="51" customFormat="1" ht="15.75">
      <c r="A83" s="26"/>
      <c r="B83" s="71" t="s">
        <v>28</v>
      </c>
      <c r="C83" s="50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6" s="51" customFormat="1">
      <c r="A84" s="100">
        <v>97.225999999999999</v>
      </c>
      <c r="B84" s="26" t="s">
        <v>35</v>
      </c>
      <c r="C84" s="4">
        <v>250</v>
      </c>
      <c r="D84" s="8">
        <v>9.08</v>
      </c>
      <c r="E84" s="8">
        <v>7.56</v>
      </c>
      <c r="F84" s="8">
        <v>33.64</v>
      </c>
      <c r="G84" s="8">
        <v>245</v>
      </c>
      <c r="H84" s="8">
        <v>0.08</v>
      </c>
      <c r="I84" s="8">
        <v>0.88</v>
      </c>
      <c r="J84" s="8">
        <v>31.44</v>
      </c>
      <c r="K84" s="8">
        <v>41.3</v>
      </c>
      <c r="L84" s="8">
        <v>207.7</v>
      </c>
      <c r="M84" s="8">
        <v>31.34</v>
      </c>
      <c r="N84" s="8">
        <v>2.17</v>
      </c>
    </row>
    <row r="85" spans="1:16" s="51" customFormat="1">
      <c r="A85" s="26">
        <v>255</v>
      </c>
      <c r="B85" s="26" t="s">
        <v>95</v>
      </c>
      <c r="C85" s="50">
        <v>180</v>
      </c>
      <c r="D85" s="13">
        <v>5.22</v>
      </c>
      <c r="E85" s="13">
        <v>6.3</v>
      </c>
      <c r="F85" s="13">
        <v>41.22</v>
      </c>
      <c r="G85" s="13">
        <v>243</v>
      </c>
      <c r="H85" s="13">
        <v>0.04</v>
      </c>
      <c r="I85" s="13">
        <v>0</v>
      </c>
      <c r="J85" s="13">
        <v>0</v>
      </c>
      <c r="K85" s="13">
        <v>34.200000000000003</v>
      </c>
      <c r="L85" s="13">
        <v>151.5</v>
      </c>
      <c r="M85" s="13">
        <v>25.2</v>
      </c>
      <c r="N85" s="13">
        <v>1.08</v>
      </c>
    </row>
    <row r="86" spans="1:16" s="51" customFormat="1">
      <c r="A86" s="26">
        <v>227</v>
      </c>
      <c r="B86" s="26" t="s">
        <v>42</v>
      </c>
      <c r="C86" s="50" t="s">
        <v>44</v>
      </c>
      <c r="D86" s="13">
        <v>20.18</v>
      </c>
      <c r="E86" s="13">
        <v>54.47</v>
      </c>
      <c r="F86" s="13">
        <v>18.079999999999998</v>
      </c>
      <c r="G86" s="13">
        <v>643.76</v>
      </c>
      <c r="H86" s="13">
        <v>0.4</v>
      </c>
      <c r="I86" s="13">
        <v>41.41</v>
      </c>
      <c r="J86" s="13">
        <v>34.28</v>
      </c>
      <c r="K86" s="13">
        <v>69.599999999999994</v>
      </c>
      <c r="L86" s="13">
        <v>190.86</v>
      </c>
      <c r="M86" s="13">
        <v>31.14</v>
      </c>
      <c r="N86" s="13">
        <v>2.83</v>
      </c>
      <c r="P86" s="52"/>
    </row>
    <row r="87" spans="1:16" s="51" customFormat="1" ht="27" customHeight="1">
      <c r="A87" s="100">
        <v>350</v>
      </c>
      <c r="B87" s="26" t="s">
        <v>50</v>
      </c>
      <c r="C87" s="4">
        <v>200</v>
      </c>
      <c r="D87" s="8">
        <v>0</v>
      </c>
      <c r="E87" s="8">
        <v>0</v>
      </c>
      <c r="F87" s="8">
        <v>33.93</v>
      </c>
      <c r="G87" s="8">
        <v>129</v>
      </c>
      <c r="H87" s="8">
        <v>0</v>
      </c>
      <c r="I87" s="8">
        <v>4.4000000000000004</v>
      </c>
      <c r="J87" s="8">
        <v>0</v>
      </c>
      <c r="K87" s="8">
        <v>0.68</v>
      </c>
      <c r="L87" s="8">
        <v>18</v>
      </c>
      <c r="M87" s="8">
        <v>0</v>
      </c>
      <c r="N87" s="8">
        <v>0.1</v>
      </c>
      <c r="O87" s="54"/>
      <c r="P87" s="54"/>
    </row>
    <row r="88" spans="1:16" s="51" customFormat="1">
      <c r="A88" s="49" t="s">
        <v>54</v>
      </c>
      <c r="B88" s="26" t="s">
        <v>48</v>
      </c>
      <c r="C88" s="50">
        <v>50</v>
      </c>
      <c r="D88" s="13">
        <v>3.8</v>
      </c>
      <c r="E88" s="13">
        <v>0.4</v>
      </c>
      <c r="F88" s="13">
        <v>24.1</v>
      </c>
      <c r="G88" s="13">
        <v>116.49</v>
      </c>
      <c r="H88" s="13">
        <v>0.06</v>
      </c>
      <c r="I88" s="13">
        <v>0</v>
      </c>
      <c r="J88" s="13">
        <v>0</v>
      </c>
      <c r="K88" s="13">
        <v>10</v>
      </c>
      <c r="L88" s="13">
        <v>32</v>
      </c>
      <c r="M88" s="13">
        <v>7</v>
      </c>
      <c r="N88" s="13">
        <v>0.6</v>
      </c>
      <c r="P88" s="19"/>
    </row>
    <row r="89" spans="1:16">
      <c r="A89" s="72" t="s">
        <v>54</v>
      </c>
      <c r="B89" s="25" t="s">
        <v>30</v>
      </c>
      <c r="C89" s="10">
        <v>35</v>
      </c>
      <c r="D89" s="73">
        <v>1.96</v>
      </c>
      <c r="E89" s="73">
        <v>0.42</v>
      </c>
      <c r="F89" s="73">
        <v>17.29</v>
      </c>
      <c r="G89" s="73">
        <v>66.5</v>
      </c>
      <c r="H89" s="73">
        <v>0.04</v>
      </c>
      <c r="I89" s="73">
        <v>0</v>
      </c>
      <c r="J89" s="73">
        <v>0</v>
      </c>
      <c r="K89" s="73">
        <v>8.4</v>
      </c>
      <c r="L89" s="73">
        <v>37.1</v>
      </c>
      <c r="M89" s="73">
        <v>8.4</v>
      </c>
      <c r="N89" s="73">
        <v>1.1200000000000001</v>
      </c>
      <c r="P89" s="19"/>
    </row>
    <row r="90" spans="1:16" ht="15.75">
      <c r="A90" s="74"/>
      <c r="B90" s="31" t="s">
        <v>29</v>
      </c>
      <c r="C90" s="75"/>
      <c r="D90" s="61">
        <f>SUM(D84:D89)</f>
        <v>40.24</v>
      </c>
      <c r="E90" s="61">
        <f t="shared" ref="E90:N90" si="4">SUM(E84:E89)</f>
        <v>69.150000000000006</v>
      </c>
      <c r="F90" s="61">
        <f t="shared" si="4"/>
        <v>168.26</v>
      </c>
      <c r="G90" s="61">
        <f t="shared" si="4"/>
        <v>1443.75</v>
      </c>
      <c r="H90" s="61">
        <f t="shared" si="4"/>
        <v>0.62000000000000011</v>
      </c>
      <c r="I90" s="61">
        <f t="shared" si="4"/>
        <v>46.69</v>
      </c>
      <c r="J90" s="61">
        <f t="shared" si="4"/>
        <v>65.72</v>
      </c>
      <c r="K90" s="61">
        <f t="shared" si="4"/>
        <v>164.18</v>
      </c>
      <c r="L90" s="61">
        <f t="shared" si="4"/>
        <v>637.16</v>
      </c>
      <c r="M90" s="61">
        <f t="shared" si="4"/>
        <v>103.08000000000001</v>
      </c>
      <c r="N90" s="61">
        <f t="shared" si="4"/>
        <v>7.8999999999999995</v>
      </c>
    </row>
    <row r="91" spans="1:16" ht="15.75">
      <c r="A91" s="74"/>
      <c r="B91" s="31" t="s">
        <v>40</v>
      </c>
      <c r="C91" s="75"/>
      <c r="D91" s="62">
        <f>D82+D90</f>
        <v>65.460000000000008</v>
      </c>
      <c r="E91" s="62">
        <f t="shared" ref="E91:N91" si="5">E82+E90</f>
        <v>94.550000000000011</v>
      </c>
      <c r="F91" s="62">
        <f t="shared" si="5"/>
        <v>286.97000000000003</v>
      </c>
      <c r="G91" s="62">
        <f t="shared" si="5"/>
        <v>2173.81</v>
      </c>
      <c r="H91" s="62">
        <f t="shared" si="5"/>
        <v>0.96000000000000019</v>
      </c>
      <c r="I91" s="62">
        <f t="shared" si="5"/>
        <v>68.11</v>
      </c>
      <c r="J91" s="62">
        <f t="shared" si="5"/>
        <v>66.429999999999993</v>
      </c>
      <c r="K91" s="62">
        <f t="shared" si="5"/>
        <v>271.88</v>
      </c>
      <c r="L91" s="62">
        <f t="shared" si="5"/>
        <v>1001.86</v>
      </c>
      <c r="M91" s="62">
        <f t="shared" si="5"/>
        <v>314.27999999999997</v>
      </c>
      <c r="N91" s="62">
        <f t="shared" si="5"/>
        <v>18.420000000000002</v>
      </c>
    </row>
    <row r="92" spans="1:16" ht="15.75">
      <c r="A92" s="22"/>
      <c r="B92" s="64"/>
      <c r="C92" s="76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6" ht="15.75">
      <c r="A93" s="22"/>
      <c r="B93" s="64"/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6" ht="15.75">
      <c r="A94" s="22"/>
      <c r="B94" s="64"/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1:16" ht="15.75">
      <c r="A95" s="22"/>
      <c r="B95" s="64"/>
      <c r="C95" s="76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6" ht="15.75">
      <c r="A96" s="22"/>
      <c r="B96" s="64"/>
      <c r="C96" s="76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100" spans="1:16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</row>
    <row r="101" spans="1:16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</row>
    <row r="102" spans="1:16">
      <c r="A102" s="203" t="s">
        <v>86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</row>
    <row r="103" spans="1:16">
      <c r="A103" s="196" t="s">
        <v>8</v>
      </c>
      <c r="B103" s="196"/>
      <c r="C103" s="196"/>
      <c r="D103" s="197"/>
      <c r="E103" s="197"/>
      <c r="F103" s="197"/>
      <c r="G103" s="196"/>
      <c r="H103" s="197"/>
      <c r="I103" s="197"/>
      <c r="J103" s="197"/>
      <c r="K103" s="197"/>
      <c r="L103" s="197"/>
      <c r="M103" s="197"/>
      <c r="N103" s="197"/>
    </row>
    <row r="104" spans="1:16" ht="30">
      <c r="A104" s="16" t="s">
        <v>9</v>
      </c>
      <c r="B104" s="16" t="s">
        <v>10</v>
      </c>
      <c r="C104" s="204" t="s">
        <v>53</v>
      </c>
      <c r="D104" s="201" t="s">
        <v>11</v>
      </c>
      <c r="E104" s="200"/>
      <c r="F104" s="202"/>
      <c r="G104" s="16" t="s">
        <v>12</v>
      </c>
      <c r="H104" s="201" t="s">
        <v>13</v>
      </c>
      <c r="I104" s="200"/>
      <c r="J104" s="200"/>
      <c r="K104" s="200" t="s">
        <v>14</v>
      </c>
      <c r="L104" s="200"/>
      <c r="M104" s="200"/>
      <c r="N104" s="200"/>
    </row>
    <row r="105" spans="1:16">
      <c r="A105" s="41" t="s">
        <v>15</v>
      </c>
      <c r="B105" s="23"/>
      <c r="C105" s="205"/>
      <c r="D105" s="42" t="s">
        <v>16</v>
      </c>
      <c r="E105" s="10" t="s">
        <v>17</v>
      </c>
      <c r="F105" s="43" t="s">
        <v>18</v>
      </c>
      <c r="G105" s="44" t="s">
        <v>19</v>
      </c>
      <c r="H105" s="42" t="s">
        <v>68</v>
      </c>
      <c r="I105" s="10" t="s">
        <v>20</v>
      </c>
      <c r="J105" s="10" t="s">
        <v>21</v>
      </c>
      <c r="K105" s="10" t="s">
        <v>22</v>
      </c>
      <c r="L105" s="10" t="s">
        <v>23</v>
      </c>
      <c r="M105" s="10" t="s">
        <v>24</v>
      </c>
      <c r="N105" s="10" t="s">
        <v>25</v>
      </c>
    </row>
    <row r="106" spans="1:16">
      <c r="A106" s="23"/>
      <c r="B106" s="24" t="s">
        <v>26</v>
      </c>
      <c r="C106" s="41"/>
      <c r="D106" s="10"/>
      <c r="E106" s="10"/>
      <c r="F106" s="10"/>
      <c r="G106" s="41"/>
      <c r="H106" s="10"/>
      <c r="I106" s="10"/>
      <c r="J106" s="10"/>
      <c r="K106" s="10"/>
      <c r="L106" s="10"/>
      <c r="M106" s="10"/>
      <c r="N106" s="10"/>
    </row>
    <row r="107" spans="1:16" s="51" customFormat="1" ht="28.5" customHeight="1">
      <c r="A107" s="104">
        <v>353</v>
      </c>
      <c r="B107" s="102" t="s">
        <v>120</v>
      </c>
      <c r="C107" s="105">
        <v>160</v>
      </c>
      <c r="D107" s="103">
        <v>17.8</v>
      </c>
      <c r="E107" s="103">
        <v>10.4</v>
      </c>
      <c r="F107" s="103">
        <v>5.8</v>
      </c>
      <c r="G107" s="103">
        <v>165.3</v>
      </c>
      <c r="H107" s="103">
        <v>0.28000000000000003</v>
      </c>
      <c r="I107" s="103">
        <v>2.5</v>
      </c>
      <c r="J107" s="103">
        <v>78.599999999999994</v>
      </c>
      <c r="K107" s="103">
        <v>49.7</v>
      </c>
      <c r="L107" s="103">
        <v>533.78</v>
      </c>
      <c r="M107" s="103">
        <v>74.3</v>
      </c>
      <c r="N107" s="103">
        <v>0.81</v>
      </c>
    </row>
    <row r="108" spans="1:16" s="51" customFormat="1">
      <c r="A108" s="49">
        <v>265</v>
      </c>
      <c r="B108" s="26" t="s">
        <v>38</v>
      </c>
      <c r="C108" s="53">
        <v>180</v>
      </c>
      <c r="D108" s="78">
        <v>7.12</v>
      </c>
      <c r="E108" s="78">
        <v>0.72</v>
      </c>
      <c r="F108" s="78">
        <v>37.44</v>
      </c>
      <c r="G108" s="78">
        <v>183.72</v>
      </c>
      <c r="H108" s="78">
        <v>0.02</v>
      </c>
      <c r="I108" s="78">
        <v>0</v>
      </c>
      <c r="J108" s="78">
        <v>0.18</v>
      </c>
      <c r="K108" s="78">
        <v>12.48</v>
      </c>
      <c r="L108" s="78">
        <v>72.86</v>
      </c>
      <c r="M108" s="78">
        <v>11.24</v>
      </c>
      <c r="N108" s="78">
        <v>1.1200000000000001</v>
      </c>
    </row>
    <row r="109" spans="1:16" s="51" customFormat="1">
      <c r="A109" s="49" t="s">
        <v>56</v>
      </c>
      <c r="B109" s="26" t="s">
        <v>66</v>
      </c>
      <c r="C109" s="50">
        <v>200</v>
      </c>
      <c r="D109" s="13">
        <v>1</v>
      </c>
      <c r="E109" s="13">
        <v>0.2</v>
      </c>
      <c r="F109" s="13">
        <v>0</v>
      </c>
      <c r="G109" s="13">
        <v>36</v>
      </c>
      <c r="H109" s="13">
        <v>0.02</v>
      </c>
      <c r="I109" s="13">
        <v>4</v>
      </c>
      <c r="J109" s="13">
        <v>0</v>
      </c>
      <c r="K109" s="13">
        <v>14</v>
      </c>
      <c r="L109" s="13">
        <v>14</v>
      </c>
      <c r="M109" s="13">
        <v>8</v>
      </c>
      <c r="N109" s="13">
        <v>2.8</v>
      </c>
      <c r="P109" s="52"/>
    </row>
    <row r="110" spans="1:16" s="51" customFormat="1">
      <c r="A110" s="49" t="s">
        <v>54</v>
      </c>
      <c r="B110" s="26" t="s">
        <v>110</v>
      </c>
      <c r="C110" s="99">
        <v>50</v>
      </c>
      <c r="D110" s="8">
        <v>2.56</v>
      </c>
      <c r="E110" s="8">
        <v>6.72</v>
      </c>
      <c r="F110" s="8">
        <v>20.58</v>
      </c>
      <c r="G110" s="8">
        <v>180.68</v>
      </c>
      <c r="H110" s="8">
        <v>0.03</v>
      </c>
      <c r="I110" s="8">
        <v>0</v>
      </c>
      <c r="J110" s="8">
        <v>36</v>
      </c>
      <c r="K110" s="8">
        <v>9.31</v>
      </c>
      <c r="L110" s="8">
        <v>26.66</v>
      </c>
      <c r="M110" s="8">
        <v>3.99</v>
      </c>
      <c r="N110" s="8">
        <v>0.27</v>
      </c>
      <c r="P110" s="52"/>
    </row>
    <row r="111" spans="1:16" s="51" customFormat="1">
      <c r="A111" s="49" t="s">
        <v>54</v>
      </c>
      <c r="B111" s="26" t="s">
        <v>48</v>
      </c>
      <c r="C111" s="50">
        <v>50</v>
      </c>
      <c r="D111" s="13">
        <v>3.8</v>
      </c>
      <c r="E111" s="13">
        <v>0.4</v>
      </c>
      <c r="F111" s="13">
        <v>24.1</v>
      </c>
      <c r="G111" s="13">
        <v>116.49</v>
      </c>
      <c r="H111" s="13">
        <v>0.06</v>
      </c>
      <c r="I111" s="13">
        <v>0</v>
      </c>
      <c r="J111" s="13">
        <v>0</v>
      </c>
      <c r="K111" s="13">
        <v>10</v>
      </c>
      <c r="L111" s="13">
        <v>32</v>
      </c>
      <c r="M111" s="13">
        <v>7</v>
      </c>
      <c r="N111" s="13">
        <v>0.6</v>
      </c>
      <c r="P111" s="19"/>
    </row>
    <row r="112" spans="1:16" s="21" customFormat="1">
      <c r="A112" s="68" t="s">
        <v>54</v>
      </c>
      <c r="B112" s="35" t="s">
        <v>30</v>
      </c>
      <c r="C112" s="69">
        <v>25</v>
      </c>
      <c r="D112" s="70">
        <v>1.4</v>
      </c>
      <c r="E112" s="70">
        <v>0.3</v>
      </c>
      <c r="F112" s="70">
        <v>12.35</v>
      </c>
      <c r="G112" s="70">
        <v>47.5</v>
      </c>
      <c r="H112" s="70">
        <v>0.02</v>
      </c>
      <c r="I112" s="70">
        <v>0</v>
      </c>
      <c r="J112" s="70">
        <v>0</v>
      </c>
      <c r="K112" s="70">
        <v>6</v>
      </c>
      <c r="L112" s="70">
        <v>26.5</v>
      </c>
      <c r="M112" s="70">
        <v>6</v>
      </c>
      <c r="N112" s="70">
        <v>0.8</v>
      </c>
    </row>
    <row r="113" spans="1:16" s="51" customFormat="1" ht="15.75">
      <c r="A113" s="49"/>
      <c r="B113" s="28" t="s">
        <v>27</v>
      </c>
      <c r="C113" s="50"/>
      <c r="D113" s="55">
        <f>SUM(D107:D112)</f>
        <v>33.68</v>
      </c>
      <c r="E113" s="55">
        <f t="shared" ref="E113:N113" si="6">SUM(E107:E112)</f>
        <v>18.739999999999998</v>
      </c>
      <c r="F113" s="55">
        <f t="shared" si="6"/>
        <v>100.26999999999998</v>
      </c>
      <c r="G113" s="55">
        <f t="shared" si="6"/>
        <v>729.69</v>
      </c>
      <c r="H113" s="55">
        <f t="shared" si="6"/>
        <v>0.4300000000000001</v>
      </c>
      <c r="I113" s="55">
        <f t="shared" si="6"/>
        <v>6.5</v>
      </c>
      <c r="J113" s="55">
        <f t="shared" si="6"/>
        <v>114.78</v>
      </c>
      <c r="K113" s="55">
        <f t="shared" si="6"/>
        <v>101.49000000000001</v>
      </c>
      <c r="L113" s="55">
        <f t="shared" si="6"/>
        <v>705.8</v>
      </c>
      <c r="M113" s="55">
        <f t="shared" si="6"/>
        <v>110.52999999999999</v>
      </c>
      <c r="N113" s="55">
        <f t="shared" si="6"/>
        <v>6.3999999999999995</v>
      </c>
    </row>
    <row r="114" spans="1:16" s="51" customFormat="1">
      <c r="A114" s="49"/>
      <c r="B114" s="29" t="s">
        <v>28</v>
      </c>
      <c r="C114" s="50"/>
      <c r="D114" s="13"/>
      <c r="E114" s="13"/>
      <c r="F114" s="13"/>
      <c r="G114" s="55"/>
      <c r="H114" s="13"/>
      <c r="I114" s="13"/>
      <c r="J114" s="13"/>
      <c r="K114" s="13"/>
      <c r="L114" s="13"/>
      <c r="M114" s="13"/>
      <c r="N114" s="13"/>
    </row>
    <row r="115" spans="1:16" s="51" customFormat="1" ht="30">
      <c r="A115" s="100">
        <v>102</v>
      </c>
      <c r="B115" s="26" t="s">
        <v>126</v>
      </c>
      <c r="C115" s="4">
        <v>250</v>
      </c>
      <c r="D115" s="8">
        <v>10.51</v>
      </c>
      <c r="E115" s="8">
        <v>7.48</v>
      </c>
      <c r="F115" s="8">
        <v>23.49</v>
      </c>
      <c r="G115" s="8">
        <v>197.73</v>
      </c>
      <c r="H115" s="8">
        <v>0.27</v>
      </c>
      <c r="I115" s="8">
        <v>11.88</v>
      </c>
      <c r="J115" s="8">
        <v>21.44</v>
      </c>
      <c r="K115" s="8">
        <v>37.024999999999999</v>
      </c>
      <c r="L115" s="8">
        <v>37.69</v>
      </c>
      <c r="M115" s="8">
        <v>17.36</v>
      </c>
      <c r="N115" s="8">
        <v>3.1</v>
      </c>
      <c r="P115" s="52"/>
    </row>
    <row r="116" spans="1:16" s="51" customFormat="1">
      <c r="A116" s="49">
        <v>204</v>
      </c>
      <c r="B116" s="26" t="s">
        <v>97</v>
      </c>
      <c r="C116" s="79" t="s">
        <v>43</v>
      </c>
      <c r="D116" s="13">
        <v>18.04</v>
      </c>
      <c r="E116" s="13">
        <v>19.34</v>
      </c>
      <c r="F116" s="13">
        <v>13.08</v>
      </c>
      <c r="G116" s="13">
        <v>298</v>
      </c>
      <c r="H116" s="13">
        <v>0.08</v>
      </c>
      <c r="I116" s="13">
        <v>1</v>
      </c>
      <c r="J116" s="13">
        <v>25</v>
      </c>
      <c r="K116" s="13">
        <v>23.84</v>
      </c>
      <c r="L116" s="13">
        <v>2112</v>
      </c>
      <c r="M116" s="13">
        <v>36</v>
      </c>
      <c r="N116" s="13">
        <v>3.19</v>
      </c>
    </row>
    <row r="117" spans="1:16" s="51" customFormat="1">
      <c r="A117" s="49">
        <v>273</v>
      </c>
      <c r="B117" s="26" t="s">
        <v>51</v>
      </c>
      <c r="C117" s="50">
        <v>180</v>
      </c>
      <c r="D117" s="13">
        <v>6.48</v>
      </c>
      <c r="E117" s="13">
        <v>4.4000000000000004</v>
      </c>
      <c r="F117" s="13">
        <v>37.5</v>
      </c>
      <c r="G117" s="13">
        <v>183.5</v>
      </c>
      <c r="H117" s="13">
        <v>7.0000000000000007E-2</v>
      </c>
      <c r="I117" s="13">
        <v>0</v>
      </c>
      <c r="J117" s="13">
        <v>0</v>
      </c>
      <c r="K117" s="13">
        <v>12.5</v>
      </c>
      <c r="L117" s="13">
        <v>41.4</v>
      </c>
      <c r="M117" s="13">
        <v>11.25</v>
      </c>
      <c r="N117" s="13">
        <v>1.1200000000000001</v>
      </c>
    </row>
    <row r="118" spans="1:16" s="51" customFormat="1" hidden="1">
      <c r="A118" s="49"/>
      <c r="B118" s="27"/>
      <c r="C118" s="50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6" s="51" customFormat="1">
      <c r="A119" s="5">
        <v>388</v>
      </c>
      <c r="B119" s="26" t="s">
        <v>31</v>
      </c>
      <c r="C119" s="4">
        <v>200</v>
      </c>
      <c r="D119" s="8">
        <v>0.4</v>
      </c>
      <c r="E119" s="8">
        <v>0.2</v>
      </c>
      <c r="F119" s="8">
        <v>23.8</v>
      </c>
      <c r="G119" s="8">
        <v>100</v>
      </c>
      <c r="H119" s="8">
        <v>0</v>
      </c>
      <c r="I119" s="8">
        <v>110</v>
      </c>
      <c r="J119" s="8">
        <v>0</v>
      </c>
      <c r="K119" s="8">
        <v>14</v>
      </c>
      <c r="L119" s="8">
        <v>2</v>
      </c>
      <c r="M119" s="8">
        <v>4</v>
      </c>
      <c r="N119" s="8">
        <v>0.6</v>
      </c>
    </row>
    <row r="120" spans="1:16" s="51" customFormat="1">
      <c r="A120" s="5" t="s">
        <v>54</v>
      </c>
      <c r="B120" s="26" t="s">
        <v>108</v>
      </c>
      <c r="C120" s="4">
        <v>200</v>
      </c>
      <c r="D120" s="9">
        <v>0.8</v>
      </c>
      <c r="E120" s="9">
        <v>0</v>
      </c>
      <c r="F120" s="9">
        <v>19.600000000000001</v>
      </c>
      <c r="G120" s="9">
        <v>94</v>
      </c>
      <c r="H120" s="9">
        <v>0.06</v>
      </c>
      <c r="I120" s="9">
        <v>20</v>
      </c>
      <c r="J120" s="9">
        <v>0</v>
      </c>
      <c r="K120" s="9">
        <v>16</v>
      </c>
      <c r="L120" s="9">
        <v>22</v>
      </c>
      <c r="M120" s="9">
        <v>18</v>
      </c>
      <c r="N120" s="9">
        <v>4.4000000000000004</v>
      </c>
    </row>
    <row r="121" spans="1:16" s="51" customFormat="1">
      <c r="A121" s="49" t="s">
        <v>54</v>
      </c>
      <c r="B121" s="26" t="s">
        <v>48</v>
      </c>
      <c r="C121" s="50">
        <v>50</v>
      </c>
      <c r="D121" s="13">
        <v>3.8</v>
      </c>
      <c r="E121" s="13">
        <v>0.4</v>
      </c>
      <c r="F121" s="13">
        <v>24.1</v>
      </c>
      <c r="G121" s="13">
        <v>116.49</v>
      </c>
      <c r="H121" s="13">
        <v>0.06</v>
      </c>
      <c r="I121" s="13">
        <v>0</v>
      </c>
      <c r="J121" s="13">
        <v>0</v>
      </c>
      <c r="K121" s="13">
        <v>10</v>
      </c>
      <c r="L121" s="13">
        <v>32</v>
      </c>
      <c r="M121" s="13">
        <v>7</v>
      </c>
      <c r="N121" s="13">
        <v>0.6</v>
      </c>
      <c r="P121" s="19"/>
    </row>
    <row r="122" spans="1:16">
      <c r="A122" s="72" t="s">
        <v>54</v>
      </c>
      <c r="B122" s="25" t="s">
        <v>30</v>
      </c>
      <c r="C122" s="10">
        <v>35</v>
      </c>
      <c r="D122" s="73">
        <v>1.96</v>
      </c>
      <c r="E122" s="73">
        <v>0.42</v>
      </c>
      <c r="F122" s="73">
        <v>17.29</v>
      </c>
      <c r="G122" s="73">
        <v>66.5</v>
      </c>
      <c r="H122" s="73">
        <v>0.04</v>
      </c>
      <c r="I122" s="73">
        <v>0</v>
      </c>
      <c r="J122" s="73">
        <v>0</v>
      </c>
      <c r="K122" s="73">
        <v>8.4</v>
      </c>
      <c r="L122" s="73">
        <v>37.1</v>
      </c>
      <c r="M122" s="73">
        <v>8.4</v>
      </c>
      <c r="N122" s="73">
        <v>1.1200000000000001</v>
      </c>
      <c r="P122" s="19"/>
    </row>
    <row r="123" spans="1:16" ht="15.75">
      <c r="A123" s="72"/>
      <c r="B123" s="31" t="s">
        <v>29</v>
      </c>
      <c r="C123" s="75"/>
      <c r="D123" s="61">
        <f>SUM(D115:D122)</f>
        <v>41.989999999999995</v>
      </c>
      <c r="E123" s="61">
        <f t="shared" ref="E123:N123" si="7">SUM(E115:E122)</f>
        <v>32.239999999999995</v>
      </c>
      <c r="F123" s="61">
        <f t="shared" si="7"/>
        <v>158.85999999999999</v>
      </c>
      <c r="G123" s="61">
        <f t="shared" si="7"/>
        <v>1056.22</v>
      </c>
      <c r="H123" s="61">
        <f t="shared" si="7"/>
        <v>0.58000000000000007</v>
      </c>
      <c r="I123" s="61">
        <f t="shared" si="7"/>
        <v>142.88</v>
      </c>
      <c r="J123" s="61">
        <f t="shared" si="7"/>
        <v>46.44</v>
      </c>
      <c r="K123" s="61">
        <f t="shared" si="7"/>
        <v>121.765</v>
      </c>
      <c r="L123" s="61">
        <f t="shared" si="7"/>
        <v>2284.19</v>
      </c>
      <c r="M123" s="61">
        <f t="shared" si="7"/>
        <v>102.01</v>
      </c>
      <c r="N123" s="61">
        <f t="shared" si="7"/>
        <v>14.129999999999999</v>
      </c>
    </row>
    <row r="124" spans="1:16" ht="15.75">
      <c r="A124" s="74"/>
      <c r="B124" s="31" t="s">
        <v>40</v>
      </c>
      <c r="C124" s="80"/>
      <c r="D124" s="62">
        <f>D113+D123</f>
        <v>75.669999999999987</v>
      </c>
      <c r="E124" s="62">
        <f t="shared" ref="E124:N124" si="8">E113+E123</f>
        <v>50.97999999999999</v>
      </c>
      <c r="F124" s="62">
        <f t="shared" si="8"/>
        <v>259.13</v>
      </c>
      <c r="G124" s="62">
        <f t="shared" si="8"/>
        <v>1785.91</v>
      </c>
      <c r="H124" s="62">
        <f t="shared" si="8"/>
        <v>1.0100000000000002</v>
      </c>
      <c r="I124" s="62">
        <f t="shared" si="8"/>
        <v>149.38</v>
      </c>
      <c r="J124" s="62">
        <f t="shared" si="8"/>
        <v>161.22</v>
      </c>
      <c r="K124" s="62">
        <f t="shared" si="8"/>
        <v>223.255</v>
      </c>
      <c r="L124" s="62">
        <f t="shared" si="8"/>
        <v>2989.99</v>
      </c>
      <c r="M124" s="62">
        <f t="shared" si="8"/>
        <v>212.54</v>
      </c>
      <c r="N124" s="62">
        <f t="shared" si="8"/>
        <v>20.529999999999998</v>
      </c>
    </row>
    <row r="125" spans="1:16" ht="15.75">
      <c r="A125" s="22"/>
      <c r="B125" s="64"/>
      <c r="C125" s="81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6" ht="15.75">
      <c r="A126" s="22"/>
      <c r="B126" s="64"/>
      <c r="C126" s="81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6" ht="15.75">
      <c r="A127" s="22"/>
      <c r="B127" s="64"/>
      <c r="C127" s="81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6" ht="15.75">
      <c r="A128" s="22"/>
      <c r="B128" s="64"/>
      <c r="C128" s="81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6" ht="15.75">
      <c r="A129" s="22"/>
      <c r="B129" s="64"/>
      <c r="C129" s="81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6" ht="15.75">
      <c r="A130" s="22"/>
      <c r="B130" s="64"/>
      <c r="C130" s="81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2" spans="1:16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</row>
    <row r="133" spans="1:16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</row>
    <row r="134" spans="1:16">
      <c r="A134" s="203" t="s">
        <v>88</v>
      </c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</row>
    <row r="135" spans="1:16">
      <c r="A135" s="196" t="s">
        <v>63</v>
      </c>
      <c r="B135" s="196"/>
      <c r="C135" s="196"/>
      <c r="D135" s="197"/>
      <c r="E135" s="197"/>
      <c r="F135" s="197"/>
      <c r="G135" s="196"/>
      <c r="H135" s="197"/>
      <c r="I135" s="197"/>
      <c r="J135" s="197"/>
      <c r="K135" s="197"/>
      <c r="L135" s="197"/>
      <c r="M135" s="197"/>
      <c r="N135" s="197"/>
    </row>
    <row r="136" spans="1:16" ht="30">
      <c r="A136" s="16" t="s">
        <v>9</v>
      </c>
      <c r="B136" s="16" t="s">
        <v>10</v>
      </c>
      <c r="C136" s="204" t="s">
        <v>53</v>
      </c>
      <c r="D136" s="201" t="s">
        <v>11</v>
      </c>
      <c r="E136" s="200"/>
      <c r="F136" s="202"/>
      <c r="G136" s="16" t="s">
        <v>12</v>
      </c>
      <c r="H136" s="201" t="s">
        <v>13</v>
      </c>
      <c r="I136" s="200"/>
      <c r="J136" s="200"/>
      <c r="K136" s="200" t="s">
        <v>14</v>
      </c>
      <c r="L136" s="200"/>
      <c r="M136" s="200"/>
      <c r="N136" s="200"/>
    </row>
    <row r="137" spans="1:16">
      <c r="A137" s="41" t="s">
        <v>15</v>
      </c>
      <c r="B137" s="23"/>
      <c r="C137" s="205"/>
      <c r="D137" s="42" t="s">
        <v>16</v>
      </c>
      <c r="E137" s="10" t="s">
        <v>17</v>
      </c>
      <c r="F137" s="43" t="s">
        <v>18</v>
      </c>
      <c r="G137" s="44" t="s">
        <v>19</v>
      </c>
      <c r="H137" s="42" t="s">
        <v>68</v>
      </c>
      <c r="I137" s="10" t="s">
        <v>20</v>
      </c>
      <c r="J137" s="10" t="s">
        <v>21</v>
      </c>
      <c r="K137" s="10" t="s">
        <v>22</v>
      </c>
      <c r="L137" s="10" t="s">
        <v>23</v>
      </c>
      <c r="M137" s="10" t="s">
        <v>24</v>
      </c>
      <c r="N137" s="10" t="s">
        <v>25</v>
      </c>
    </row>
    <row r="138" spans="1:16">
      <c r="A138" s="23"/>
      <c r="B138" s="24" t="s">
        <v>26</v>
      </c>
      <c r="C138" s="41"/>
      <c r="D138" s="10"/>
      <c r="E138" s="10"/>
      <c r="F138" s="10"/>
      <c r="G138" s="41"/>
      <c r="H138" s="10"/>
      <c r="I138" s="10"/>
      <c r="J138" s="10"/>
      <c r="K138" s="10"/>
      <c r="L138" s="10"/>
      <c r="M138" s="10"/>
      <c r="N138" s="10"/>
    </row>
    <row r="139" spans="1:16" s="51" customFormat="1" hidden="1">
      <c r="A139" s="49"/>
      <c r="B139" s="32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4"/>
      <c r="P139" s="54"/>
    </row>
    <row r="140" spans="1:16" s="51" customFormat="1">
      <c r="A140" s="26">
        <v>132</v>
      </c>
      <c r="B140" s="26" t="s">
        <v>6</v>
      </c>
      <c r="C140" s="50">
        <v>160</v>
      </c>
      <c r="D140" s="13">
        <v>14.55</v>
      </c>
      <c r="E140" s="13">
        <v>22.55</v>
      </c>
      <c r="F140" s="13">
        <v>3.8</v>
      </c>
      <c r="G140" s="13">
        <v>276.35000000000002</v>
      </c>
      <c r="H140" s="13">
        <v>0.47</v>
      </c>
      <c r="I140" s="13">
        <v>0.81</v>
      </c>
      <c r="J140" s="13">
        <v>312.5</v>
      </c>
      <c r="K140" s="13">
        <v>215</v>
      </c>
      <c r="L140" s="13">
        <v>252.5</v>
      </c>
      <c r="M140" s="13">
        <v>18.399999999999999</v>
      </c>
      <c r="N140" s="13">
        <v>6.3</v>
      </c>
    </row>
    <row r="141" spans="1:16" s="51" customFormat="1" ht="18.75" customHeight="1">
      <c r="A141" s="49" t="s">
        <v>54</v>
      </c>
      <c r="B141" s="26" t="s">
        <v>59</v>
      </c>
      <c r="C141" s="50">
        <v>200</v>
      </c>
      <c r="D141" s="13">
        <v>5.8</v>
      </c>
      <c r="E141" s="13">
        <v>5</v>
      </c>
      <c r="F141" s="13">
        <v>23.4</v>
      </c>
      <c r="G141" s="13">
        <v>112.24</v>
      </c>
      <c r="H141" s="13">
        <v>0.08</v>
      </c>
      <c r="I141" s="13">
        <v>1.4</v>
      </c>
      <c r="J141" s="13">
        <v>40</v>
      </c>
      <c r="K141" s="13">
        <v>240</v>
      </c>
      <c r="L141" s="13">
        <v>180</v>
      </c>
      <c r="M141" s="13">
        <v>28</v>
      </c>
      <c r="N141" s="13">
        <v>0.2</v>
      </c>
    </row>
    <row r="142" spans="1:16" s="51" customFormat="1">
      <c r="A142" s="26">
        <v>239</v>
      </c>
      <c r="B142" s="26" t="s">
        <v>52</v>
      </c>
      <c r="C142" s="50">
        <v>70</v>
      </c>
      <c r="D142" s="13">
        <v>7.7</v>
      </c>
      <c r="E142" s="13">
        <v>16.79</v>
      </c>
      <c r="F142" s="13">
        <v>0.28000000000000003</v>
      </c>
      <c r="G142" s="13">
        <v>182</v>
      </c>
      <c r="H142" s="13">
        <v>0.13</v>
      </c>
      <c r="I142" s="13">
        <v>0</v>
      </c>
      <c r="J142" s="13">
        <v>0</v>
      </c>
      <c r="K142" s="13">
        <v>24.5</v>
      </c>
      <c r="L142" s="13">
        <v>111.3</v>
      </c>
      <c r="M142" s="13">
        <v>19.100000000000001</v>
      </c>
      <c r="N142" s="13">
        <v>1.26</v>
      </c>
      <c r="O142" s="54"/>
    </row>
    <row r="143" spans="1:16" s="51" customFormat="1">
      <c r="A143" s="100">
        <v>379</v>
      </c>
      <c r="B143" s="26" t="s">
        <v>32</v>
      </c>
      <c r="C143" s="4">
        <v>200</v>
      </c>
      <c r="D143" s="8">
        <v>4.5</v>
      </c>
      <c r="E143" s="8">
        <v>4.7</v>
      </c>
      <c r="F143" s="8">
        <v>26.5</v>
      </c>
      <c r="G143" s="8">
        <v>145</v>
      </c>
      <c r="H143" s="8">
        <v>0.01</v>
      </c>
      <c r="I143" s="8">
        <v>0.43</v>
      </c>
      <c r="J143" s="8">
        <v>0.02</v>
      </c>
      <c r="K143" s="8">
        <v>126</v>
      </c>
      <c r="L143" s="8">
        <v>47.4</v>
      </c>
      <c r="M143" s="8">
        <v>31</v>
      </c>
      <c r="N143" s="8">
        <v>0.43</v>
      </c>
    </row>
    <row r="144" spans="1:16" s="51" customFormat="1">
      <c r="A144" s="49" t="s">
        <v>54</v>
      </c>
      <c r="B144" s="26" t="s">
        <v>105</v>
      </c>
      <c r="C144" s="50">
        <v>200</v>
      </c>
      <c r="D144" s="13">
        <v>0.8</v>
      </c>
      <c r="E144" s="13">
        <v>0</v>
      </c>
      <c r="F144" s="13">
        <v>19.600000000000001</v>
      </c>
      <c r="G144" s="13">
        <v>94</v>
      </c>
      <c r="H144" s="13">
        <v>0.06</v>
      </c>
      <c r="I144" s="13">
        <v>20</v>
      </c>
      <c r="J144" s="13">
        <v>0</v>
      </c>
      <c r="K144" s="13">
        <v>16</v>
      </c>
      <c r="L144" s="13">
        <v>22</v>
      </c>
      <c r="M144" s="13">
        <v>18</v>
      </c>
      <c r="N144" s="13">
        <v>4.4000000000000004</v>
      </c>
      <c r="O144" s="54"/>
    </row>
    <row r="145" spans="1:16" s="51" customFormat="1">
      <c r="A145" s="49" t="s">
        <v>54</v>
      </c>
      <c r="B145" s="26" t="s">
        <v>48</v>
      </c>
      <c r="C145" s="50">
        <v>50</v>
      </c>
      <c r="D145" s="13">
        <v>3.8</v>
      </c>
      <c r="E145" s="13">
        <v>0.4</v>
      </c>
      <c r="F145" s="13">
        <v>24.1</v>
      </c>
      <c r="G145" s="13">
        <v>116.49</v>
      </c>
      <c r="H145" s="13">
        <v>0.06</v>
      </c>
      <c r="I145" s="13">
        <v>0</v>
      </c>
      <c r="J145" s="13">
        <v>0</v>
      </c>
      <c r="K145" s="13">
        <v>10</v>
      </c>
      <c r="L145" s="13">
        <v>32</v>
      </c>
      <c r="M145" s="13">
        <v>7</v>
      </c>
      <c r="N145" s="13">
        <v>0.6</v>
      </c>
      <c r="P145" s="19"/>
    </row>
    <row r="146" spans="1:16" s="21" customFormat="1">
      <c r="A146" s="68" t="s">
        <v>54</v>
      </c>
      <c r="B146" s="35" t="s">
        <v>30</v>
      </c>
      <c r="C146" s="69">
        <v>25</v>
      </c>
      <c r="D146" s="70">
        <v>1.4</v>
      </c>
      <c r="E146" s="70">
        <v>0.3</v>
      </c>
      <c r="F146" s="70">
        <v>12.35</v>
      </c>
      <c r="G146" s="70">
        <v>47.5</v>
      </c>
      <c r="H146" s="70">
        <v>0.02</v>
      </c>
      <c r="I146" s="70">
        <v>0</v>
      </c>
      <c r="J146" s="70">
        <v>0</v>
      </c>
      <c r="K146" s="70">
        <v>6</v>
      </c>
      <c r="L146" s="70">
        <v>26.5</v>
      </c>
      <c r="M146" s="70">
        <v>6</v>
      </c>
      <c r="N146" s="70">
        <v>0.8</v>
      </c>
    </row>
    <row r="147" spans="1:16" s="51" customFormat="1" ht="15.75">
      <c r="A147" s="26"/>
      <c r="B147" s="28" t="s">
        <v>27</v>
      </c>
      <c r="C147" s="50"/>
      <c r="D147" s="55">
        <f>SUM(D139:D146)</f>
        <v>38.54999999999999</v>
      </c>
      <c r="E147" s="55">
        <f t="shared" ref="E147:N147" si="9">SUM(E139:E146)</f>
        <v>49.74</v>
      </c>
      <c r="F147" s="55">
        <f t="shared" si="9"/>
        <v>110.03</v>
      </c>
      <c r="G147" s="55">
        <f t="shared" si="9"/>
        <v>973.58</v>
      </c>
      <c r="H147" s="55">
        <f t="shared" si="9"/>
        <v>0.83000000000000007</v>
      </c>
      <c r="I147" s="55">
        <f t="shared" si="9"/>
        <v>22.64</v>
      </c>
      <c r="J147" s="55">
        <f t="shared" si="9"/>
        <v>352.52</v>
      </c>
      <c r="K147" s="55">
        <f t="shared" si="9"/>
        <v>637.5</v>
      </c>
      <c r="L147" s="55">
        <f t="shared" si="9"/>
        <v>671.69999999999993</v>
      </c>
      <c r="M147" s="55">
        <f t="shared" si="9"/>
        <v>127.5</v>
      </c>
      <c r="N147" s="55">
        <f t="shared" si="9"/>
        <v>13.99</v>
      </c>
    </row>
    <row r="148" spans="1:16" s="51" customFormat="1">
      <c r="A148" s="26"/>
      <c r="B148" s="29" t="s">
        <v>28</v>
      </c>
      <c r="C148" s="50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6" s="51" customFormat="1">
      <c r="A149" s="49">
        <v>70</v>
      </c>
      <c r="B149" s="26" t="s">
        <v>3</v>
      </c>
      <c r="C149" s="50">
        <v>100</v>
      </c>
      <c r="D149" s="13">
        <v>0.84</v>
      </c>
      <c r="E149" s="13">
        <v>0.12</v>
      </c>
      <c r="F149" s="13">
        <v>2.2799999999999998</v>
      </c>
      <c r="G149" s="13">
        <v>19.2</v>
      </c>
      <c r="H149" s="13">
        <v>0</v>
      </c>
      <c r="I149" s="13">
        <v>0</v>
      </c>
      <c r="J149" s="13">
        <v>0</v>
      </c>
      <c r="K149" s="13">
        <v>40.799999999999997</v>
      </c>
      <c r="L149" s="13">
        <v>30</v>
      </c>
      <c r="M149" s="13">
        <v>14</v>
      </c>
      <c r="N149" s="13">
        <v>0.6</v>
      </c>
      <c r="P149" s="52"/>
    </row>
    <row r="150" spans="1:16" s="51" customFormat="1" ht="30">
      <c r="A150" s="100">
        <v>63</v>
      </c>
      <c r="B150" s="26" t="s">
        <v>111</v>
      </c>
      <c r="C150" s="4">
        <v>250</v>
      </c>
      <c r="D150" s="8">
        <v>10.51</v>
      </c>
      <c r="E150" s="8">
        <v>16.03</v>
      </c>
      <c r="F150" s="8">
        <v>9.4</v>
      </c>
      <c r="G150" s="8">
        <v>224.15</v>
      </c>
      <c r="H150" s="8">
        <v>0.06</v>
      </c>
      <c r="I150" s="8">
        <v>5.03</v>
      </c>
      <c r="J150" s="8">
        <v>0.93</v>
      </c>
      <c r="K150" s="8">
        <v>11.1</v>
      </c>
      <c r="L150" s="8">
        <v>45.94</v>
      </c>
      <c r="M150" s="8">
        <v>6.55</v>
      </c>
      <c r="N150" s="8">
        <v>0.25</v>
      </c>
      <c r="P150" s="52"/>
    </row>
    <row r="151" spans="1:16" s="51" customFormat="1">
      <c r="A151" s="102">
        <v>202</v>
      </c>
      <c r="B151" s="101" t="s">
        <v>5</v>
      </c>
      <c r="C151" s="105" t="s">
        <v>41</v>
      </c>
      <c r="D151" s="103">
        <v>12.84</v>
      </c>
      <c r="E151" s="103">
        <v>18.52</v>
      </c>
      <c r="F151" s="103">
        <v>7.33</v>
      </c>
      <c r="G151" s="103">
        <v>166.88</v>
      </c>
      <c r="H151" s="103">
        <v>0.04</v>
      </c>
      <c r="I151" s="103">
        <v>0.72</v>
      </c>
      <c r="J151" s="103">
        <v>0</v>
      </c>
      <c r="K151" s="103">
        <v>17.600000000000001</v>
      </c>
      <c r="L151" s="103">
        <v>107</v>
      </c>
      <c r="M151" s="103">
        <v>85.6</v>
      </c>
      <c r="N151" s="103">
        <v>0.64</v>
      </c>
      <c r="P151" s="52"/>
    </row>
    <row r="152" spans="1:16" s="51" customFormat="1">
      <c r="A152" s="26">
        <v>255</v>
      </c>
      <c r="B152" s="26" t="s">
        <v>37</v>
      </c>
      <c r="C152" s="50">
        <v>180</v>
      </c>
      <c r="D152" s="13">
        <v>7.12</v>
      </c>
      <c r="E152" s="13">
        <v>0.72</v>
      </c>
      <c r="F152" s="13">
        <v>37.44</v>
      </c>
      <c r="G152" s="13">
        <v>183.7</v>
      </c>
      <c r="H152" s="13">
        <v>0.12</v>
      </c>
      <c r="I152" s="13">
        <v>0</v>
      </c>
      <c r="J152" s="13">
        <v>0</v>
      </c>
      <c r="K152" s="13">
        <v>12.48</v>
      </c>
      <c r="L152" s="13">
        <v>148.5</v>
      </c>
      <c r="M152" s="13">
        <v>11.24</v>
      </c>
      <c r="N152" s="13">
        <v>1.1200000000000001</v>
      </c>
    </row>
    <row r="153" spans="1:16" s="51" customFormat="1">
      <c r="A153" s="5">
        <v>588</v>
      </c>
      <c r="B153" s="26" t="s">
        <v>39</v>
      </c>
      <c r="C153" s="4">
        <v>200</v>
      </c>
      <c r="D153" s="8">
        <v>0.56000000000000005</v>
      </c>
      <c r="E153" s="8">
        <v>0</v>
      </c>
      <c r="F153" s="8">
        <v>27.89</v>
      </c>
      <c r="G153" s="8">
        <v>113.79</v>
      </c>
      <c r="H153" s="8">
        <v>0.01</v>
      </c>
      <c r="I153" s="8">
        <v>0.7</v>
      </c>
      <c r="J153" s="8">
        <v>0.7</v>
      </c>
      <c r="K153" s="8">
        <v>12</v>
      </c>
      <c r="L153" s="8">
        <v>22.6</v>
      </c>
      <c r="M153" s="8">
        <v>4</v>
      </c>
      <c r="N153" s="8">
        <v>0.8</v>
      </c>
    </row>
    <row r="154" spans="1:16" s="51" customFormat="1">
      <c r="A154" s="49" t="s">
        <v>54</v>
      </c>
      <c r="B154" s="26" t="s">
        <v>48</v>
      </c>
      <c r="C154" s="50">
        <v>50</v>
      </c>
      <c r="D154" s="13">
        <v>3.8</v>
      </c>
      <c r="E154" s="13">
        <v>0.4</v>
      </c>
      <c r="F154" s="13">
        <v>24.1</v>
      </c>
      <c r="G154" s="13">
        <v>116.49</v>
      </c>
      <c r="H154" s="13">
        <v>0.06</v>
      </c>
      <c r="I154" s="13">
        <v>0</v>
      </c>
      <c r="J154" s="13">
        <v>0</v>
      </c>
      <c r="K154" s="13">
        <v>10</v>
      </c>
      <c r="L154" s="13">
        <v>32</v>
      </c>
      <c r="M154" s="13">
        <v>7</v>
      </c>
      <c r="N154" s="13">
        <v>0.6</v>
      </c>
      <c r="P154" s="54"/>
    </row>
    <row r="155" spans="1:16">
      <c r="A155" s="72" t="s">
        <v>54</v>
      </c>
      <c r="B155" s="25" t="s">
        <v>30</v>
      </c>
      <c r="C155" s="10">
        <v>35</v>
      </c>
      <c r="D155" s="73">
        <v>1.96</v>
      </c>
      <c r="E155" s="73">
        <v>0.42</v>
      </c>
      <c r="F155" s="73">
        <v>17.29</v>
      </c>
      <c r="G155" s="73">
        <v>66.5</v>
      </c>
      <c r="H155" s="73">
        <v>0.04</v>
      </c>
      <c r="I155" s="73">
        <v>0</v>
      </c>
      <c r="J155" s="73">
        <v>0</v>
      </c>
      <c r="K155" s="73">
        <v>8.4</v>
      </c>
      <c r="L155" s="73">
        <v>37.1</v>
      </c>
      <c r="M155" s="73">
        <v>8.4</v>
      </c>
      <c r="N155" s="73">
        <v>1.1200000000000001</v>
      </c>
      <c r="P155" s="19"/>
    </row>
    <row r="156" spans="1:16" ht="15.75">
      <c r="A156" s="25"/>
      <c r="B156" s="31" t="s">
        <v>29</v>
      </c>
      <c r="C156" s="10"/>
      <c r="D156" s="61">
        <f t="shared" ref="D156:N156" si="10">SUM(D149:D155)</f>
        <v>37.629999999999995</v>
      </c>
      <c r="E156" s="61">
        <f t="shared" si="10"/>
        <v>36.21</v>
      </c>
      <c r="F156" s="61">
        <f t="shared" si="10"/>
        <v>125.72999999999999</v>
      </c>
      <c r="G156" s="61">
        <f t="shared" si="10"/>
        <v>890.71</v>
      </c>
      <c r="H156" s="61">
        <f t="shared" si="10"/>
        <v>0.33</v>
      </c>
      <c r="I156" s="61">
        <f t="shared" si="10"/>
        <v>6.45</v>
      </c>
      <c r="J156" s="61">
        <f t="shared" si="10"/>
        <v>1.63</v>
      </c>
      <c r="K156" s="61">
        <f t="shared" si="10"/>
        <v>112.38000000000001</v>
      </c>
      <c r="L156" s="61">
        <f t="shared" si="10"/>
        <v>423.14000000000004</v>
      </c>
      <c r="M156" s="61">
        <f t="shared" si="10"/>
        <v>136.79</v>
      </c>
      <c r="N156" s="61">
        <f t="shared" si="10"/>
        <v>5.13</v>
      </c>
    </row>
    <row r="157" spans="1:16" ht="15.75">
      <c r="A157" s="74"/>
      <c r="B157" s="31" t="s">
        <v>40</v>
      </c>
      <c r="C157" s="80"/>
      <c r="D157" s="62">
        <f t="shared" ref="D157:N157" si="11">D147+D156</f>
        <v>76.179999999999978</v>
      </c>
      <c r="E157" s="62">
        <f t="shared" si="11"/>
        <v>85.95</v>
      </c>
      <c r="F157" s="62">
        <f t="shared" si="11"/>
        <v>235.76</v>
      </c>
      <c r="G157" s="62">
        <f t="shared" si="11"/>
        <v>1864.29</v>
      </c>
      <c r="H157" s="62">
        <f t="shared" si="11"/>
        <v>1.1600000000000001</v>
      </c>
      <c r="I157" s="62">
        <f t="shared" si="11"/>
        <v>29.09</v>
      </c>
      <c r="J157" s="62">
        <f t="shared" si="11"/>
        <v>354.15</v>
      </c>
      <c r="K157" s="62">
        <f t="shared" si="11"/>
        <v>749.88</v>
      </c>
      <c r="L157" s="62">
        <f t="shared" si="11"/>
        <v>1094.8399999999999</v>
      </c>
      <c r="M157" s="62">
        <f t="shared" si="11"/>
        <v>264.28999999999996</v>
      </c>
      <c r="N157" s="62">
        <f t="shared" si="11"/>
        <v>19.12</v>
      </c>
    </row>
    <row r="158" spans="1:16" ht="15.75">
      <c r="A158" s="22"/>
      <c r="B158" s="64"/>
      <c r="C158" s="81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</row>
    <row r="159" spans="1:16" ht="15.75">
      <c r="A159" s="22"/>
      <c r="B159" s="64"/>
      <c r="C159" s="81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</row>
    <row r="160" spans="1:16" ht="15.75">
      <c r="A160" s="22"/>
      <c r="B160" s="64"/>
      <c r="C160" s="81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</row>
    <row r="165" spans="1:16">
      <c r="A165" s="199"/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</row>
    <row r="166" spans="1:16">
      <c r="A166" s="199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</row>
    <row r="167" spans="1:16">
      <c r="A167" s="203" t="s">
        <v>89</v>
      </c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</row>
    <row r="168" spans="1:16">
      <c r="A168" s="196" t="s">
        <v>63</v>
      </c>
      <c r="B168" s="196"/>
      <c r="C168" s="196"/>
      <c r="D168" s="197"/>
      <c r="E168" s="197"/>
      <c r="F168" s="197"/>
      <c r="G168" s="196"/>
      <c r="H168" s="197"/>
      <c r="I168" s="197"/>
      <c r="J168" s="197"/>
      <c r="K168" s="197"/>
      <c r="L168" s="197"/>
      <c r="M168" s="197"/>
      <c r="N168" s="197"/>
    </row>
    <row r="169" spans="1:16" ht="30">
      <c r="A169" s="16" t="s">
        <v>9</v>
      </c>
      <c r="B169" s="16" t="s">
        <v>10</v>
      </c>
      <c r="C169" s="204" t="s">
        <v>53</v>
      </c>
      <c r="D169" s="201" t="s">
        <v>11</v>
      </c>
      <c r="E169" s="200"/>
      <c r="F169" s="202"/>
      <c r="G169" s="16" t="s">
        <v>12</v>
      </c>
      <c r="H169" s="201" t="s">
        <v>13</v>
      </c>
      <c r="I169" s="200"/>
      <c r="J169" s="200"/>
      <c r="K169" s="200" t="s">
        <v>14</v>
      </c>
      <c r="L169" s="200"/>
      <c r="M169" s="200"/>
      <c r="N169" s="200"/>
    </row>
    <row r="170" spans="1:16">
      <c r="A170" s="41" t="s">
        <v>15</v>
      </c>
      <c r="B170" s="23"/>
      <c r="C170" s="205"/>
      <c r="D170" s="42" t="s">
        <v>16</v>
      </c>
      <c r="E170" s="10" t="s">
        <v>17</v>
      </c>
      <c r="F170" s="43" t="s">
        <v>18</v>
      </c>
      <c r="G170" s="44" t="s">
        <v>19</v>
      </c>
      <c r="H170" s="42" t="s">
        <v>68</v>
      </c>
      <c r="I170" s="10" t="s">
        <v>20</v>
      </c>
      <c r="J170" s="10" t="s">
        <v>21</v>
      </c>
      <c r="K170" s="10" t="s">
        <v>22</v>
      </c>
      <c r="L170" s="10" t="s">
        <v>23</v>
      </c>
      <c r="M170" s="10" t="s">
        <v>24</v>
      </c>
      <c r="N170" s="10" t="s">
        <v>25</v>
      </c>
    </row>
    <row r="171" spans="1:16">
      <c r="A171" s="75"/>
      <c r="B171" s="46" t="s">
        <v>26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1:16" ht="30">
      <c r="A172" s="6">
        <v>229</v>
      </c>
      <c r="B172" s="33" t="s">
        <v>96</v>
      </c>
      <c r="C172" s="12">
        <v>50</v>
      </c>
      <c r="D172" s="15">
        <v>1.1000000000000001</v>
      </c>
      <c r="E172" s="15">
        <v>0.2</v>
      </c>
      <c r="F172" s="15">
        <v>7.35</v>
      </c>
      <c r="G172" s="15">
        <v>20.94</v>
      </c>
      <c r="H172" s="15">
        <v>0.01</v>
      </c>
      <c r="I172" s="15">
        <v>2.4</v>
      </c>
      <c r="J172" s="15">
        <v>0</v>
      </c>
      <c r="K172" s="15">
        <v>2.5</v>
      </c>
      <c r="L172" s="15">
        <v>30</v>
      </c>
      <c r="M172" s="15">
        <v>0</v>
      </c>
      <c r="N172" s="15">
        <v>0.2</v>
      </c>
      <c r="P172" s="82"/>
    </row>
    <row r="173" spans="1:16">
      <c r="A173" s="25">
        <v>415</v>
      </c>
      <c r="B173" s="32" t="s">
        <v>98</v>
      </c>
      <c r="C173" s="10" t="s">
        <v>117</v>
      </c>
      <c r="D173" s="73">
        <v>23.55</v>
      </c>
      <c r="E173" s="73">
        <v>14.1</v>
      </c>
      <c r="F173" s="73">
        <v>4.95</v>
      </c>
      <c r="G173" s="73">
        <v>253.5</v>
      </c>
      <c r="H173" s="73">
        <v>0.09</v>
      </c>
      <c r="I173" s="73">
        <v>6</v>
      </c>
      <c r="J173" s="73">
        <v>30</v>
      </c>
      <c r="K173" s="73">
        <v>40.5</v>
      </c>
      <c r="L173" s="73">
        <v>159</v>
      </c>
      <c r="M173" s="73">
        <v>37.5</v>
      </c>
      <c r="N173" s="73">
        <v>1.35</v>
      </c>
    </row>
    <row r="174" spans="1:16">
      <c r="A174" s="49">
        <v>273</v>
      </c>
      <c r="B174" s="26" t="s">
        <v>51</v>
      </c>
      <c r="C174" s="50">
        <v>180</v>
      </c>
      <c r="D174" s="13">
        <v>6.48</v>
      </c>
      <c r="E174" s="13">
        <v>4.4000000000000004</v>
      </c>
      <c r="F174" s="13">
        <v>37.5</v>
      </c>
      <c r="G174" s="13">
        <v>183.5</v>
      </c>
      <c r="H174" s="13">
        <v>7.0000000000000007E-2</v>
      </c>
      <c r="I174" s="13">
        <v>0</v>
      </c>
      <c r="J174" s="13">
        <v>0</v>
      </c>
      <c r="K174" s="13">
        <v>12.5</v>
      </c>
      <c r="L174" s="13">
        <v>41.4</v>
      </c>
      <c r="M174" s="13">
        <v>11.25</v>
      </c>
      <c r="N174" s="13">
        <v>1.1200000000000001</v>
      </c>
    </row>
    <row r="175" spans="1:16" s="51" customFormat="1" ht="30">
      <c r="A175" s="100">
        <v>350</v>
      </c>
      <c r="B175" s="26" t="s">
        <v>50</v>
      </c>
      <c r="C175" s="4">
        <v>200</v>
      </c>
      <c r="D175" s="8">
        <v>0</v>
      </c>
      <c r="E175" s="8">
        <v>0</v>
      </c>
      <c r="F175" s="8">
        <v>33.93</v>
      </c>
      <c r="G175" s="8">
        <v>129</v>
      </c>
      <c r="H175" s="8">
        <v>0</v>
      </c>
      <c r="I175" s="8">
        <v>4.4000000000000004</v>
      </c>
      <c r="J175" s="8">
        <v>0</v>
      </c>
      <c r="K175" s="8">
        <v>0.68</v>
      </c>
      <c r="L175" s="8">
        <v>18</v>
      </c>
      <c r="M175" s="8">
        <v>0</v>
      </c>
      <c r="N175" s="8">
        <v>0.1</v>
      </c>
      <c r="O175" s="54"/>
      <c r="P175" s="54"/>
    </row>
    <row r="176" spans="1:16" s="51" customFormat="1">
      <c r="A176" s="49" t="s">
        <v>54</v>
      </c>
      <c r="B176" s="26" t="s">
        <v>48</v>
      </c>
      <c r="C176" s="50">
        <v>50</v>
      </c>
      <c r="D176" s="13">
        <v>3.8</v>
      </c>
      <c r="E176" s="13">
        <v>0.4</v>
      </c>
      <c r="F176" s="13">
        <v>24.1</v>
      </c>
      <c r="G176" s="13">
        <v>116.49</v>
      </c>
      <c r="H176" s="13">
        <v>0.06</v>
      </c>
      <c r="I176" s="13">
        <v>0</v>
      </c>
      <c r="J176" s="13">
        <v>0</v>
      </c>
      <c r="K176" s="13">
        <v>10</v>
      </c>
      <c r="L176" s="13">
        <v>32</v>
      </c>
      <c r="M176" s="13">
        <v>7</v>
      </c>
      <c r="N176" s="13">
        <v>0.6</v>
      </c>
      <c r="P176" s="19"/>
    </row>
    <row r="177" spans="1:17" s="21" customFormat="1">
      <c r="A177" s="68" t="s">
        <v>54</v>
      </c>
      <c r="B177" s="35" t="s">
        <v>30</v>
      </c>
      <c r="C177" s="69">
        <v>25</v>
      </c>
      <c r="D177" s="70">
        <v>1.4</v>
      </c>
      <c r="E177" s="70">
        <v>0.3</v>
      </c>
      <c r="F177" s="70">
        <v>12.35</v>
      </c>
      <c r="G177" s="70">
        <v>47.5</v>
      </c>
      <c r="H177" s="70">
        <v>0.02</v>
      </c>
      <c r="I177" s="70">
        <v>0</v>
      </c>
      <c r="J177" s="70">
        <v>0</v>
      </c>
      <c r="K177" s="70">
        <v>6</v>
      </c>
      <c r="L177" s="70">
        <v>26.5</v>
      </c>
      <c r="M177" s="70">
        <v>6</v>
      </c>
      <c r="N177" s="70">
        <v>0.8</v>
      </c>
    </row>
    <row r="178" spans="1:17" s="51" customFormat="1" ht="15.75">
      <c r="A178" s="26"/>
      <c r="B178" s="28" t="s">
        <v>27</v>
      </c>
      <c r="C178" s="50"/>
      <c r="D178" s="55">
        <f>SUM(D172:D177)</f>
        <v>36.33</v>
      </c>
      <c r="E178" s="55">
        <f t="shared" ref="E178:N178" si="12">SUM(E172:E177)</f>
        <v>19.399999999999999</v>
      </c>
      <c r="F178" s="55">
        <f t="shared" si="12"/>
        <v>120.17999999999998</v>
      </c>
      <c r="G178" s="55">
        <f t="shared" si="12"/>
        <v>750.93000000000006</v>
      </c>
      <c r="H178" s="55">
        <f t="shared" si="12"/>
        <v>0.24999999999999997</v>
      </c>
      <c r="I178" s="55">
        <f t="shared" si="12"/>
        <v>12.8</v>
      </c>
      <c r="J178" s="55">
        <f t="shared" si="12"/>
        <v>30</v>
      </c>
      <c r="K178" s="55">
        <f t="shared" si="12"/>
        <v>72.180000000000007</v>
      </c>
      <c r="L178" s="55">
        <f t="shared" si="12"/>
        <v>306.89999999999998</v>
      </c>
      <c r="M178" s="55">
        <f t="shared" si="12"/>
        <v>61.75</v>
      </c>
      <c r="N178" s="55">
        <f t="shared" si="12"/>
        <v>4.17</v>
      </c>
    </row>
    <row r="179" spans="1:17" s="51" customFormat="1">
      <c r="A179" s="83"/>
      <c r="B179" s="57" t="s">
        <v>28</v>
      </c>
      <c r="C179" s="83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</row>
    <row r="180" spans="1:17" s="51" customFormat="1">
      <c r="A180" s="49">
        <v>70</v>
      </c>
      <c r="B180" s="26" t="s">
        <v>3</v>
      </c>
      <c r="C180" s="50">
        <v>100</v>
      </c>
      <c r="D180" s="13">
        <v>0.84</v>
      </c>
      <c r="E180" s="13">
        <v>0.12</v>
      </c>
      <c r="F180" s="13">
        <v>2.2799999999999998</v>
      </c>
      <c r="G180" s="13">
        <v>19.2</v>
      </c>
      <c r="H180" s="13">
        <v>0</v>
      </c>
      <c r="I180" s="13">
        <v>0</v>
      </c>
      <c r="J180" s="13">
        <v>0</v>
      </c>
      <c r="K180" s="13">
        <v>40.799999999999997</v>
      </c>
      <c r="L180" s="13">
        <v>30</v>
      </c>
      <c r="M180" s="13">
        <v>14</v>
      </c>
      <c r="N180" s="13">
        <v>0.6</v>
      </c>
      <c r="P180" s="52"/>
      <c r="Q180" s="52"/>
    </row>
    <row r="181" spans="1:17" s="51" customFormat="1" ht="30">
      <c r="A181" s="5">
        <v>37</v>
      </c>
      <c r="B181" s="26" t="s">
        <v>109</v>
      </c>
      <c r="C181" s="4">
        <v>250</v>
      </c>
      <c r="D181" s="8">
        <v>1.9</v>
      </c>
      <c r="E181" s="8">
        <v>6.66</v>
      </c>
      <c r="F181" s="8">
        <v>10.81</v>
      </c>
      <c r="G181" s="8">
        <v>111.11</v>
      </c>
      <c r="H181" s="8">
        <v>0.05</v>
      </c>
      <c r="I181" s="8">
        <v>10.8</v>
      </c>
      <c r="J181" s="8">
        <v>0</v>
      </c>
      <c r="K181" s="8">
        <v>58</v>
      </c>
      <c r="L181" s="8">
        <v>200</v>
      </c>
      <c r="M181" s="8">
        <v>30</v>
      </c>
      <c r="N181" s="8">
        <v>1.3</v>
      </c>
      <c r="Q181" s="84"/>
    </row>
    <row r="182" spans="1:17" s="51" customFormat="1">
      <c r="A182" s="100">
        <v>239</v>
      </c>
      <c r="B182" s="26" t="s">
        <v>52</v>
      </c>
      <c r="C182" s="4">
        <v>70</v>
      </c>
      <c r="D182" s="8">
        <v>7.7</v>
      </c>
      <c r="E182" s="8">
        <v>16.79</v>
      </c>
      <c r="F182" s="8">
        <v>0.28000000000000003</v>
      </c>
      <c r="G182" s="8">
        <v>182</v>
      </c>
      <c r="H182" s="8">
        <v>0.13</v>
      </c>
      <c r="I182" s="8">
        <v>0</v>
      </c>
      <c r="J182" s="8">
        <v>0</v>
      </c>
      <c r="K182" s="8">
        <v>24.5</v>
      </c>
      <c r="L182" s="8">
        <v>111.3</v>
      </c>
      <c r="M182" s="8">
        <v>19.100000000000001</v>
      </c>
      <c r="N182" s="8">
        <v>1.26</v>
      </c>
      <c r="O182" s="54"/>
      <c r="P182" s="54"/>
    </row>
    <row r="183" spans="1:17" s="51" customFormat="1">
      <c r="A183" s="26">
        <v>255</v>
      </c>
      <c r="B183" s="26" t="s">
        <v>34</v>
      </c>
      <c r="C183" s="50">
        <v>180</v>
      </c>
      <c r="D183" s="13">
        <v>5.4</v>
      </c>
      <c r="E183" s="13">
        <v>6.12</v>
      </c>
      <c r="F183" s="13">
        <v>26.3</v>
      </c>
      <c r="G183" s="13">
        <v>181.8</v>
      </c>
      <c r="H183" s="13">
        <v>0.14000000000000001</v>
      </c>
      <c r="I183" s="13">
        <v>0</v>
      </c>
      <c r="J183" s="13">
        <v>0</v>
      </c>
      <c r="K183" s="13">
        <v>21.6</v>
      </c>
      <c r="L183" s="13">
        <v>129.6</v>
      </c>
      <c r="M183" s="13">
        <v>90.6</v>
      </c>
      <c r="N183" s="13">
        <v>2.88</v>
      </c>
    </row>
    <row r="184" spans="1:17" s="51" customFormat="1">
      <c r="A184" s="49" t="s">
        <v>56</v>
      </c>
      <c r="B184" s="27" t="s">
        <v>66</v>
      </c>
      <c r="C184" s="50">
        <v>200</v>
      </c>
      <c r="D184" s="13">
        <v>1</v>
      </c>
      <c r="E184" s="13">
        <v>0.2</v>
      </c>
      <c r="F184" s="13">
        <v>0</v>
      </c>
      <c r="G184" s="13">
        <v>36</v>
      </c>
      <c r="H184" s="13">
        <v>0.02</v>
      </c>
      <c r="I184" s="13">
        <v>4</v>
      </c>
      <c r="J184" s="13">
        <v>0</v>
      </c>
      <c r="K184" s="13">
        <v>14</v>
      </c>
      <c r="L184" s="13">
        <v>14</v>
      </c>
      <c r="M184" s="13">
        <v>8</v>
      </c>
      <c r="N184" s="13">
        <v>2.8</v>
      </c>
    </row>
    <row r="185" spans="1:17" s="51" customFormat="1" hidden="1">
      <c r="A185" s="49"/>
      <c r="B185" s="26"/>
      <c r="C185" s="50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>
        <v>4.4000000000000004</v>
      </c>
      <c r="O185" s="54"/>
    </row>
    <row r="186" spans="1:17" s="51" customFormat="1">
      <c r="A186" s="49" t="s">
        <v>54</v>
      </c>
      <c r="B186" s="26" t="s">
        <v>48</v>
      </c>
      <c r="C186" s="50">
        <v>50</v>
      </c>
      <c r="D186" s="13">
        <v>3.8</v>
      </c>
      <c r="E186" s="13">
        <v>0.4</v>
      </c>
      <c r="F186" s="13">
        <v>24.1</v>
      </c>
      <c r="G186" s="13">
        <v>116.49</v>
      </c>
      <c r="H186" s="13">
        <v>0.06</v>
      </c>
      <c r="I186" s="13">
        <v>0</v>
      </c>
      <c r="J186" s="13">
        <v>0</v>
      </c>
      <c r="K186" s="13">
        <v>10</v>
      </c>
      <c r="L186" s="13">
        <v>32</v>
      </c>
      <c r="M186" s="13">
        <v>7</v>
      </c>
      <c r="N186" s="13">
        <v>0.6</v>
      </c>
      <c r="P186" s="54"/>
    </row>
    <row r="187" spans="1:17">
      <c r="A187" s="72" t="s">
        <v>54</v>
      </c>
      <c r="B187" s="25" t="s">
        <v>30</v>
      </c>
      <c r="C187" s="10">
        <v>35</v>
      </c>
      <c r="D187" s="73">
        <v>1.96</v>
      </c>
      <c r="E187" s="73">
        <v>0.42</v>
      </c>
      <c r="F187" s="73">
        <v>17.29</v>
      </c>
      <c r="G187" s="73">
        <v>66.5</v>
      </c>
      <c r="H187" s="73">
        <v>0.04</v>
      </c>
      <c r="I187" s="73">
        <v>0</v>
      </c>
      <c r="J187" s="73">
        <v>0</v>
      </c>
      <c r="K187" s="73">
        <v>8.4</v>
      </c>
      <c r="L187" s="73">
        <v>37.1</v>
      </c>
      <c r="M187" s="73">
        <v>8.4</v>
      </c>
      <c r="N187" s="73">
        <v>1.1200000000000001</v>
      </c>
      <c r="P187" s="19"/>
    </row>
    <row r="188" spans="1:17" ht="15.75">
      <c r="A188" s="25"/>
      <c r="B188" s="31" t="s">
        <v>29</v>
      </c>
      <c r="C188" s="10"/>
      <c r="D188" s="61">
        <f>SUM(D180:D187)</f>
        <v>22.6</v>
      </c>
      <c r="E188" s="61">
        <f t="shared" ref="E188:N188" si="13">SUM(E180:E187)</f>
        <v>30.71</v>
      </c>
      <c r="F188" s="61">
        <f t="shared" si="13"/>
        <v>81.06</v>
      </c>
      <c r="G188" s="61">
        <f t="shared" si="13"/>
        <v>713.1</v>
      </c>
      <c r="H188" s="61">
        <f t="shared" si="13"/>
        <v>0.44</v>
      </c>
      <c r="I188" s="61">
        <f t="shared" si="13"/>
        <v>14.8</v>
      </c>
      <c r="J188" s="61">
        <f t="shared" si="13"/>
        <v>0</v>
      </c>
      <c r="K188" s="61">
        <f t="shared" si="13"/>
        <v>177.3</v>
      </c>
      <c r="L188" s="61">
        <f t="shared" si="13"/>
        <v>554</v>
      </c>
      <c r="M188" s="61">
        <f t="shared" si="13"/>
        <v>177.1</v>
      </c>
      <c r="N188" s="61">
        <f t="shared" si="13"/>
        <v>14.96</v>
      </c>
    </row>
    <row r="189" spans="1:17" ht="15.75">
      <c r="A189" s="74"/>
      <c r="B189" s="31" t="s">
        <v>40</v>
      </c>
      <c r="C189" s="80"/>
      <c r="D189" s="62">
        <f>D178+D188</f>
        <v>58.93</v>
      </c>
      <c r="E189" s="62">
        <f t="shared" ref="E189:N189" si="14">E178+E188</f>
        <v>50.11</v>
      </c>
      <c r="F189" s="62">
        <f t="shared" si="14"/>
        <v>201.23999999999998</v>
      </c>
      <c r="G189" s="62">
        <f t="shared" si="14"/>
        <v>1464.0300000000002</v>
      </c>
      <c r="H189" s="62">
        <f t="shared" si="14"/>
        <v>0.69</v>
      </c>
      <c r="I189" s="62">
        <f t="shared" si="14"/>
        <v>27.6</v>
      </c>
      <c r="J189" s="62">
        <f t="shared" si="14"/>
        <v>30</v>
      </c>
      <c r="K189" s="62">
        <f t="shared" si="14"/>
        <v>249.48000000000002</v>
      </c>
      <c r="L189" s="62">
        <f t="shared" si="14"/>
        <v>860.9</v>
      </c>
      <c r="M189" s="62">
        <f t="shared" si="14"/>
        <v>238.85</v>
      </c>
      <c r="N189" s="62">
        <f t="shared" si="14"/>
        <v>19.130000000000003</v>
      </c>
    </row>
    <row r="190" spans="1:17" ht="15.75">
      <c r="A190" s="22"/>
      <c r="B190" s="64"/>
      <c r="C190" s="81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</row>
    <row r="191" spans="1:17" ht="15.75">
      <c r="A191" s="22"/>
      <c r="B191" s="64"/>
      <c r="C191" s="81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</row>
    <row r="192" spans="1:17" ht="15.75">
      <c r="A192" s="22"/>
      <c r="B192" s="64"/>
      <c r="C192" s="81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spans="1:16" ht="15.75">
      <c r="A193" s="22"/>
      <c r="B193" s="64"/>
      <c r="C193" s="81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</row>
    <row r="194" spans="1:16" ht="15.75">
      <c r="A194" s="22"/>
      <c r="B194" s="64"/>
      <c r="C194" s="81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</row>
    <row r="198" spans="1:16">
      <c r="A198" s="199"/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</row>
    <row r="199" spans="1:16">
      <c r="A199" s="199"/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</row>
    <row r="200" spans="1:16">
      <c r="A200" s="203" t="s">
        <v>58</v>
      </c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</row>
    <row r="201" spans="1:16">
      <c r="A201" s="196" t="s">
        <v>63</v>
      </c>
      <c r="B201" s="196"/>
      <c r="C201" s="196"/>
      <c r="D201" s="197"/>
      <c r="E201" s="197"/>
      <c r="F201" s="197"/>
      <c r="G201" s="196"/>
      <c r="H201" s="197"/>
      <c r="I201" s="197"/>
      <c r="J201" s="197"/>
      <c r="K201" s="197"/>
      <c r="L201" s="197"/>
      <c r="M201" s="197"/>
      <c r="N201" s="197"/>
    </row>
    <row r="202" spans="1:16" ht="30">
      <c r="A202" s="16" t="s">
        <v>9</v>
      </c>
      <c r="B202" s="16" t="s">
        <v>10</v>
      </c>
      <c r="C202" s="204" t="s">
        <v>53</v>
      </c>
      <c r="D202" s="201" t="s">
        <v>11</v>
      </c>
      <c r="E202" s="200"/>
      <c r="F202" s="202"/>
      <c r="G202" s="16" t="s">
        <v>12</v>
      </c>
      <c r="H202" s="201" t="s">
        <v>13</v>
      </c>
      <c r="I202" s="200"/>
      <c r="J202" s="200"/>
      <c r="K202" s="200" t="s">
        <v>14</v>
      </c>
      <c r="L202" s="200"/>
      <c r="M202" s="200"/>
      <c r="N202" s="200"/>
    </row>
    <row r="203" spans="1:16">
      <c r="A203" s="41" t="s">
        <v>15</v>
      </c>
      <c r="B203" s="23"/>
      <c r="C203" s="205"/>
      <c r="D203" s="42" t="s">
        <v>16</v>
      </c>
      <c r="E203" s="10" t="s">
        <v>17</v>
      </c>
      <c r="F203" s="43" t="s">
        <v>18</v>
      </c>
      <c r="G203" s="44" t="s">
        <v>19</v>
      </c>
      <c r="H203" s="42" t="s">
        <v>68</v>
      </c>
      <c r="I203" s="10" t="s">
        <v>20</v>
      </c>
      <c r="J203" s="10" t="s">
        <v>21</v>
      </c>
      <c r="K203" s="10" t="s">
        <v>22</v>
      </c>
      <c r="L203" s="10" t="s">
        <v>23</v>
      </c>
      <c r="M203" s="10" t="s">
        <v>24</v>
      </c>
      <c r="N203" s="10" t="s">
        <v>25</v>
      </c>
    </row>
    <row r="204" spans="1:16">
      <c r="A204" s="75"/>
      <c r="B204" s="46" t="s">
        <v>26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1:16">
      <c r="A205" s="98">
        <v>7</v>
      </c>
      <c r="B205" s="33" t="s">
        <v>99</v>
      </c>
      <c r="C205" s="1">
        <v>50</v>
      </c>
      <c r="D205" s="9">
        <v>1.6</v>
      </c>
      <c r="E205" s="9">
        <v>0.1</v>
      </c>
      <c r="F205" s="9">
        <v>3.3</v>
      </c>
      <c r="G205" s="9">
        <v>20</v>
      </c>
      <c r="H205" s="9">
        <v>0.04</v>
      </c>
      <c r="I205" s="9">
        <v>5</v>
      </c>
      <c r="J205" s="9">
        <v>0</v>
      </c>
      <c r="K205" s="9">
        <v>5</v>
      </c>
      <c r="L205" s="9">
        <v>30</v>
      </c>
      <c r="M205" s="9">
        <v>10</v>
      </c>
      <c r="N205" s="9">
        <v>0.4</v>
      </c>
      <c r="P205" s="82"/>
    </row>
    <row r="206" spans="1:16" ht="30">
      <c r="A206" s="25">
        <v>658</v>
      </c>
      <c r="B206" s="23" t="s">
        <v>128</v>
      </c>
      <c r="C206" s="50" t="s">
        <v>44</v>
      </c>
      <c r="D206" s="13">
        <v>15.25</v>
      </c>
      <c r="E206" s="13">
        <v>16.739999999999998</v>
      </c>
      <c r="F206" s="13">
        <v>8.1999999999999993</v>
      </c>
      <c r="G206" s="13">
        <v>252.5</v>
      </c>
      <c r="H206" s="13">
        <v>0.08</v>
      </c>
      <c r="I206" s="13">
        <v>0.2</v>
      </c>
      <c r="J206" s="13">
        <v>0</v>
      </c>
      <c r="K206" s="13">
        <v>19.2</v>
      </c>
      <c r="L206" s="13">
        <v>18</v>
      </c>
      <c r="M206" s="13">
        <v>7.8</v>
      </c>
      <c r="N206" s="13">
        <v>0.48</v>
      </c>
    </row>
    <row r="207" spans="1:16">
      <c r="A207" s="25">
        <v>255</v>
      </c>
      <c r="B207" s="25" t="s">
        <v>129</v>
      </c>
      <c r="C207" s="10">
        <v>180</v>
      </c>
      <c r="D207" s="73">
        <v>11.12</v>
      </c>
      <c r="E207" s="73">
        <v>6.38</v>
      </c>
      <c r="F207" s="73">
        <v>44.24</v>
      </c>
      <c r="G207" s="73">
        <v>278.14</v>
      </c>
      <c r="H207" s="73">
        <v>0.14000000000000001</v>
      </c>
      <c r="I207" s="73">
        <v>0</v>
      </c>
      <c r="J207" s="73">
        <v>0</v>
      </c>
      <c r="K207" s="73">
        <v>39.6</v>
      </c>
      <c r="L207" s="73">
        <v>100.8</v>
      </c>
      <c r="M207" s="73">
        <v>43.2</v>
      </c>
      <c r="N207" s="73">
        <v>3.06</v>
      </c>
      <c r="O207" s="19"/>
      <c r="P207" s="63"/>
    </row>
    <row r="208" spans="1:16" s="51" customFormat="1">
      <c r="A208" s="49" t="s">
        <v>54</v>
      </c>
      <c r="B208" s="27" t="s">
        <v>66</v>
      </c>
      <c r="C208" s="50">
        <v>200</v>
      </c>
      <c r="D208" s="13">
        <v>1</v>
      </c>
      <c r="E208" s="13">
        <v>0.2</v>
      </c>
      <c r="F208" s="13">
        <v>0</v>
      </c>
      <c r="G208" s="13">
        <v>36</v>
      </c>
      <c r="H208" s="13">
        <v>0.02</v>
      </c>
      <c r="I208" s="13">
        <v>4</v>
      </c>
      <c r="J208" s="13">
        <v>0</v>
      </c>
      <c r="K208" s="13">
        <v>14</v>
      </c>
      <c r="L208" s="13">
        <v>14</v>
      </c>
      <c r="M208" s="13">
        <v>8</v>
      </c>
      <c r="N208" s="13">
        <v>2.8</v>
      </c>
    </row>
    <row r="209" spans="1:16" s="51" customFormat="1">
      <c r="A209" s="49" t="s">
        <v>54</v>
      </c>
      <c r="B209" s="26" t="s">
        <v>48</v>
      </c>
      <c r="C209" s="50">
        <v>50</v>
      </c>
      <c r="D209" s="13">
        <v>3.8</v>
      </c>
      <c r="E209" s="13">
        <v>0.4</v>
      </c>
      <c r="F209" s="13">
        <v>24.1</v>
      </c>
      <c r="G209" s="13">
        <v>116.49</v>
      </c>
      <c r="H209" s="13">
        <v>0.06</v>
      </c>
      <c r="I209" s="13">
        <v>0</v>
      </c>
      <c r="J209" s="13">
        <v>0</v>
      </c>
      <c r="K209" s="13">
        <v>10</v>
      </c>
      <c r="L209" s="13">
        <v>32</v>
      </c>
      <c r="M209" s="13">
        <v>7</v>
      </c>
      <c r="N209" s="13">
        <v>0.6</v>
      </c>
      <c r="P209" s="19"/>
    </row>
    <row r="210" spans="1:16" s="21" customFormat="1">
      <c r="A210" s="68" t="s">
        <v>54</v>
      </c>
      <c r="B210" s="35" t="s">
        <v>30</v>
      </c>
      <c r="C210" s="69">
        <v>25</v>
      </c>
      <c r="D210" s="70">
        <v>1.4</v>
      </c>
      <c r="E210" s="70">
        <v>0.3</v>
      </c>
      <c r="F210" s="70">
        <v>12.35</v>
      </c>
      <c r="G210" s="70">
        <v>47.5</v>
      </c>
      <c r="H210" s="70">
        <v>0.02</v>
      </c>
      <c r="I210" s="70">
        <v>0</v>
      </c>
      <c r="J210" s="70">
        <v>0</v>
      </c>
      <c r="K210" s="70">
        <v>6</v>
      </c>
      <c r="L210" s="70">
        <v>26.5</v>
      </c>
      <c r="M210" s="70">
        <v>6</v>
      </c>
      <c r="N210" s="70">
        <v>0.8</v>
      </c>
    </row>
    <row r="211" spans="1:16" s="51" customFormat="1" ht="15.75">
      <c r="A211" s="26"/>
      <c r="B211" s="28" t="s">
        <v>27</v>
      </c>
      <c r="C211" s="50"/>
      <c r="D211" s="55">
        <f>SUM(D205:D210)</f>
        <v>34.169999999999995</v>
      </c>
      <c r="E211" s="55">
        <f t="shared" ref="E211:N211" si="15">SUM(E205:E210)</f>
        <v>24.119999999999997</v>
      </c>
      <c r="F211" s="55">
        <f t="shared" si="15"/>
        <v>92.19</v>
      </c>
      <c r="G211" s="55">
        <f t="shared" si="15"/>
        <v>750.63</v>
      </c>
      <c r="H211" s="55">
        <f t="shared" si="15"/>
        <v>0.36000000000000004</v>
      </c>
      <c r="I211" s="55">
        <f t="shared" si="15"/>
        <v>9.1999999999999993</v>
      </c>
      <c r="J211" s="55">
        <f t="shared" si="15"/>
        <v>0</v>
      </c>
      <c r="K211" s="55">
        <f t="shared" si="15"/>
        <v>93.8</v>
      </c>
      <c r="L211" s="55">
        <f t="shared" si="15"/>
        <v>221.3</v>
      </c>
      <c r="M211" s="55">
        <f t="shared" si="15"/>
        <v>82</v>
      </c>
      <c r="N211" s="55">
        <f t="shared" si="15"/>
        <v>8.14</v>
      </c>
    </row>
    <row r="212" spans="1:16" s="51" customFormat="1">
      <c r="A212" s="57"/>
      <c r="B212" s="57" t="s">
        <v>28</v>
      </c>
      <c r="C212" s="83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</row>
    <row r="213" spans="1:16" s="51" customFormat="1">
      <c r="A213" s="49">
        <v>70</v>
      </c>
      <c r="B213" s="26" t="s">
        <v>3</v>
      </c>
      <c r="C213" s="50">
        <v>100</v>
      </c>
      <c r="D213" s="13">
        <v>0.84</v>
      </c>
      <c r="E213" s="13">
        <v>0.12</v>
      </c>
      <c r="F213" s="13">
        <v>2.2799999999999998</v>
      </c>
      <c r="G213" s="13">
        <v>19.2</v>
      </c>
      <c r="H213" s="13">
        <v>0</v>
      </c>
      <c r="I213" s="13">
        <v>0</v>
      </c>
      <c r="J213" s="13">
        <v>0</v>
      </c>
      <c r="K213" s="13">
        <v>40.799999999999997</v>
      </c>
      <c r="L213" s="13">
        <v>30</v>
      </c>
      <c r="M213" s="13">
        <v>14</v>
      </c>
      <c r="N213" s="13">
        <v>0.6</v>
      </c>
      <c r="P213" s="52"/>
    </row>
    <row r="214" spans="1:16" s="51" customFormat="1" ht="18" customHeight="1">
      <c r="A214" s="100">
        <v>102</v>
      </c>
      <c r="B214" s="26" t="s">
        <v>126</v>
      </c>
      <c r="C214" s="4">
        <v>250</v>
      </c>
      <c r="D214" s="8">
        <v>10.51</v>
      </c>
      <c r="E214" s="8">
        <v>7.48</v>
      </c>
      <c r="F214" s="8">
        <v>23.49</v>
      </c>
      <c r="G214" s="8">
        <v>197.73</v>
      </c>
      <c r="H214" s="8">
        <v>0.27</v>
      </c>
      <c r="I214" s="8">
        <v>11.88</v>
      </c>
      <c r="J214" s="8">
        <v>21.44</v>
      </c>
      <c r="K214" s="8">
        <v>37.024999999999999</v>
      </c>
      <c r="L214" s="8">
        <v>37.69</v>
      </c>
      <c r="M214" s="8">
        <v>17.36</v>
      </c>
      <c r="N214" s="8">
        <v>3.1</v>
      </c>
      <c r="P214" s="52"/>
    </row>
    <row r="215" spans="1:16" s="51" customFormat="1">
      <c r="A215" s="26">
        <v>163</v>
      </c>
      <c r="B215" s="32" t="s">
        <v>116</v>
      </c>
      <c r="C215" s="50">
        <v>100</v>
      </c>
      <c r="D215" s="13">
        <v>17.57</v>
      </c>
      <c r="E215" s="13">
        <v>6.86</v>
      </c>
      <c r="F215" s="13">
        <v>0.61</v>
      </c>
      <c r="G215" s="13">
        <v>143</v>
      </c>
      <c r="H215" s="13">
        <v>0.1</v>
      </c>
      <c r="I215" s="13">
        <v>0</v>
      </c>
      <c r="J215" s="13">
        <v>2.86</v>
      </c>
      <c r="K215" s="13">
        <v>47</v>
      </c>
      <c r="L215" s="13">
        <v>180</v>
      </c>
      <c r="M215" s="13">
        <v>43</v>
      </c>
      <c r="N215" s="13">
        <v>0.9</v>
      </c>
      <c r="P215" s="52"/>
    </row>
    <row r="216" spans="1:16" s="51" customFormat="1">
      <c r="A216" s="26">
        <v>330</v>
      </c>
      <c r="B216" s="26" t="s">
        <v>100</v>
      </c>
      <c r="C216" s="50">
        <v>40</v>
      </c>
      <c r="D216" s="13">
        <v>1.04</v>
      </c>
      <c r="E216" s="13">
        <v>2.4</v>
      </c>
      <c r="F216" s="13">
        <v>1.2</v>
      </c>
      <c r="G216" s="13">
        <v>79.11</v>
      </c>
      <c r="H216" s="13">
        <v>31.2</v>
      </c>
      <c r="I216" s="13">
        <v>0.01</v>
      </c>
      <c r="J216" s="13">
        <v>56</v>
      </c>
      <c r="K216" s="13">
        <v>9.6</v>
      </c>
      <c r="L216" s="13">
        <v>26.4</v>
      </c>
      <c r="M216" s="13">
        <v>2.4</v>
      </c>
      <c r="N216" s="13">
        <v>0.16</v>
      </c>
      <c r="P216" s="52"/>
    </row>
    <row r="217" spans="1:16" s="51" customFormat="1">
      <c r="A217" s="49">
        <v>265</v>
      </c>
      <c r="B217" s="26" t="s">
        <v>38</v>
      </c>
      <c r="C217" s="53">
        <v>180</v>
      </c>
      <c r="D217" s="78">
        <v>7.12</v>
      </c>
      <c r="E217" s="78">
        <v>0.72</v>
      </c>
      <c r="F217" s="78">
        <v>37.44</v>
      </c>
      <c r="G217" s="78">
        <v>183.72</v>
      </c>
      <c r="H217" s="78">
        <v>0.02</v>
      </c>
      <c r="I217" s="78">
        <v>0</v>
      </c>
      <c r="J217" s="78">
        <v>0.18</v>
      </c>
      <c r="K217" s="78">
        <v>12.48</v>
      </c>
      <c r="L217" s="78">
        <v>72.86</v>
      </c>
      <c r="M217" s="78">
        <v>11.24</v>
      </c>
      <c r="N217" s="78">
        <v>1.1200000000000001</v>
      </c>
      <c r="P217" s="52"/>
    </row>
    <row r="218" spans="1:16" s="51" customFormat="1">
      <c r="A218" s="100">
        <v>278</v>
      </c>
      <c r="B218" s="26" t="s">
        <v>49</v>
      </c>
      <c r="C218" s="4">
        <v>200</v>
      </c>
      <c r="D218" s="8">
        <v>0.48</v>
      </c>
      <c r="E218" s="8">
        <v>0.25</v>
      </c>
      <c r="F218" s="8">
        <v>26.81</v>
      </c>
      <c r="G218" s="8">
        <v>110.96</v>
      </c>
      <c r="H218" s="8">
        <v>0.03</v>
      </c>
      <c r="I218" s="8">
        <v>39.6</v>
      </c>
      <c r="J218" s="8">
        <v>0</v>
      </c>
      <c r="K218" s="8">
        <v>28.11</v>
      </c>
      <c r="L218" s="8">
        <v>18.190000000000001</v>
      </c>
      <c r="M218" s="8">
        <v>11.45</v>
      </c>
      <c r="N218" s="8">
        <v>1.1000000000000001</v>
      </c>
      <c r="O218" s="54"/>
      <c r="P218" s="54"/>
    </row>
    <row r="219" spans="1:16" s="51" customFormat="1" hidden="1">
      <c r="A219" s="49"/>
      <c r="B219" s="27"/>
      <c r="C219" s="50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6" s="51" customFormat="1">
      <c r="A220" s="49" t="s">
        <v>54</v>
      </c>
      <c r="B220" s="26" t="s">
        <v>106</v>
      </c>
      <c r="C220" s="50">
        <v>50</v>
      </c>
      <c r="D220" s="13">
        <v>2.56</v>
      </c>
      <c r="E220" s="13">
        <v>6.72</v>
      </c>
      <c r="F220" s="13">
        <v>27.44</v>
      </c>
      <c r="G220" s="13">
        <v>180.68</v>
      </c>
      <c r="H220" s="13">
        <v>0.04</v>
      </c>
      <c r="I220" s="13">
        <v>0</v>
      </c>
      <c r="J220" s="13">
        <v>47.88</v>
      </c>
      <c r="K220" s="13">
        <v>9.31</v>
      </c>
      <c r="L220" s="13">
        <v>26.6</v>
      </c>
      <c r="M220" s="13">
        <v>3.99</v>
      </c>
      <c r="N220" s="13">
        <v>0.27</v>
      </c>
    </row>
    <row r="221" spans="1:16" s="51" customFormat="1">
      <c r="A221" s="49" t="s">
        <v>54</v>
      </c>
      <c r="B221" s="26" t="s">
        <v>48</v>
      </c>
      <c r="C221" s="50">
        <v>50</v>
      </c>
      <c r="D221" s="13">
        <v>3.8</v>
      </c>
      <c r="E221" s="13">
        <v>0.4</v>
      </c>
      <c r="F221" s="13">
        <v>24.1</v>
      </c>
      <c r="G221" s="13">
        <v>116.49</v>
      </c>
      <c r="H221" s="13">
        <v>0.06</v>
      </c>
      <c r="I221" s="13">
        <v>0</v>
      </c>
      <c r="J221" s="13">
        <v>0</v>
      </c>
      <c r="K221" s="13">
        <v>10</v>
      </c>
      <c r="L221" s="13">
        <v>32</v>
      </c>
      <c r="M221" s="13">
        <v>7</v>
      </c>
      <c r="N221" s="13">
        <v>0.6</v>
      </c>
      <c r="P221" s="54"/>
    </row>
    <row r="222" spans="1:16" s="51" customFormat="1">
      <c r="A222" s="49" t="s">
        <v>54</v>
      </c>
      <c r="B222" s="26" t="s">
        <v>30</v>
      </c>
      <c r="C222" s="50">
        <v>35</v>
      </c>
      <c r="D222" s="13">
        <v>1.96</v>
      </c>
      <c r="E222" s="13">
        <v>0.42</v>
      </c>
      <c r="F222" s="13">
        <v>17.29</v>
      </c>
      <c r="G222" s="13">
        <v>66.5</v>
      </c>
      <c r="H222" s="13">
        <v>0.04</v>
      </c>
      <c r="I222" s="13">
        <v>0</v>
      </c>
      <c r="J222" s="13">
        <v>0</v>
      </c>
      <c r="K222" s="13">
        <v>8.4</v>
      </c>
      <c r="L222" s="13">
        <v>37.1</v>
      </c>
      <c r="M222" s="13">
        <v>8.4</v>
      </c>
      <c r="N222" s="13">
        <v>1.1200000000000001</v>
      </c>
      <c r="P222" s="54"/>
    </row>
    <row r="223" spans="1:16" s="51" customFormat="1" ht="15.75">
      <c r="A223" s="26"/>
      <c r="B223" s="28" t="s">
        <v>29</v>
      </c>
      <c r="C223" s="50"/>
      <c r="D223" s="55">
        <f>SUM(D213:D222)</f>
        <v>45.879999999999995</v>
      </c>
      <c r="E223" s="55">
        <f t="shared" ref="E223:N223" si="16">SUM(E213:E222)</f>
        <v>25.369999999999997</v>
      </c>
      <c r="F223" s="55">
        <f t="shared" si="16"/>
        <v>160.66</v>
      </c>
      <c r="G223" s="55">
        <f t="shared" si="16"/>
        <v>1097.3900000000001</v>
      </c>
      <c r="H223" s="55">
        <f t="shared" si="16"/>
        <v>31.759999999999998</v>
      </c>
      <c r="I223" s="55">
        <f t="shared" si="16"/>
        <v>51.49</v>
      </c>
      <c r="J223" s="55">
        <f t="shared" si="16"/>
        <v>128.36000000000001</v>
      </c>
      <c r="K223" s="55">
        <f t="shared" si="16"/>
        <v>202.72499999999999</v>
      </c>
      <c r="L223" s="55">
        <f t="shared" si="16"/>
        <v>460.84000000000003</v>
      </c>
      <c r="M223" s="55">
        <f t="shared" si="16"/>
        <v>118.84</v>
      </c>
      <c r="N223" s="55">
        <f t="shared" si="16"/>
        <v>8.9699999999999989</v>
      </c>
    </row>
    <row r="224" spans="1:16" ht="15.75">
      <c r="A224" s="74"/>
      <c r="B224" s="31" t="s">
        <v>40</v>
      </c>
      <c r="C224" s="80"/>
      <c r="D224" s="62">
        <f>D211+D223</f>
        <v>80.049999999999983</v>
      </c>
      <c r="E224" s="62">
        <f t="shared" ref="E224:N224" si="17">E211+E223</f>
        <v>49.489999999999995</v>
      </c>
      <c r="F224" s="62">
        <f t="shared" si="17"/>
        <v>252.85</v>
      </c>
      <c r="G224" s="62">
        <f t="shared" si="17"/>
        <v>1848.02</v>
      </c>
      <c r="H224" s="62">
        <f t="shared" si="17"/>
        <v>32.119999999999997</v>
      </c>
      <c r="I224" s="62">
        <f t="shared" si="17"/>
        <v>60.69</v>
      </c>
      <c r="J224" s="62">
        <f t="shared" si="17"/>
        <v>128.36000000000001</v>
      </c>
      <c r="K224" s="62">
        <f t="shared" si="17"/>
        <v>296.52499999999998</v>
      </c>
      <c r="L224" s="62">
        <f t="shared" si="17"/>
        <v>682.1400000000001</v>
      </c>
      <c r="M224" s="62">
        <f t="shared" si="17"/>
        <v>200.84</v>
      </c>
      <c r="N224" s="62">
        <f t="shared" si="17"/>
        <v>17.11</v>
      </c>
    </row>
    <row r="230" spans="1:16">
      <c r="A230" s="199"/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</row>
    <row r="231" spans="1:16">
      <c r="A231" s="199"/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</row>
    <row r="232" spans="1:16">
      <c r="A232" s="203" t="s">
        <v>92</v>
      </c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</row>
    <row r="233" spans="1:16">
      <c r="A233" s="196" t="s">
        <v>63</v>
      </c>
      <c r="B233" s="196"/>
      <c r="C233" s="196"/>
      <c r="D233" s="197"/>
      <c r="E233" s="197"/>
      <c r="F233" s="197"/>
      <c r="G233" s="196"/>
      <c r="H233" s="197"/>
      <c r="I233" s="197"/>
      <c r="J233" s="197"/>
      <c r="K233" s="197"/>
      <c r="L233" s="197"/>
      <c r="M233" s="197"/>
      <c r="N233" s="197"/>
    </row>
    <row r="234" spans="1:16" ht="30">
      <c r="A234" s="16" t="s">
        <v>9</v>
      </c>
      <c r="B234" s="16" t="s">
        <v>10</v>
      </c>
      <c r="C234" s="204" t="s">
        <v>53</v>
      </c>
      <c r="D234" s="201" t="s">
        <v>11</v>
      </c>
      <c r="E234" s="200"/>
      <c r="F234" s="202"/>
      <c r="G234" s="16" t="s">
        <v>12</v>
      </c>
      <c r="H234" s="201" t="s">
        <v>13</v>
      </c>
      <c r="I234" s="200"/>
      <c r="J234" s="200"/>
      <c r="K234" s="200" t="s">
        <v>14</v>
      </c>
      <c r="L234" s="200"/>
      <c r="M234" s="200"/>
      <c r="N234" s="200"/>
    </row>
    <row r="235" spans="1:16">
      <c r="A235" s="41" t="s">
        <v>15</v>
      </c>
      <c r="B235" s="23"/>
      <c r="C235" s="205"/>
      <c r="D235" s="42" t="s">
        <v>16</v>
      </c>
      <c r="E235" s="10" t="s">
        <v>17</v>
      </c>
      <c r="F235" s="43" t="s">
        <v>18</v>
      </c>
      <c r="G235" s="44" t="s">
        <v>19</v>
      </c>
      <c r="H235" s="42" t="s">
        <v>68</v>
      </c>
      <c r="I235" s="10" t="s">
        <v>20</v>
      </c>
      <c r="J235" s="10" t="s">
        <v>21</v>
      </c>
      <c r="K235" s="10" t="s">
        <v>22</v>
      </c>
      <c r="L235" s="10" t="s">
        <v>23</v>
      </c>
      <c r="M235" s="10" t="s">
        <v>24</v>
      </c>
      <c r="N235" s="10" t="s">
        <v>25</v>
      </c>
    </row>
    <row r="236" spans="1:16">
      <c r="A236" s="75"/>
      <c r="B236" s="46" t="s">
        <v>26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1:16" ht="29.25" customHeight="1">
      <c r="A237" s="72" t="s">
        <v>127</v>
      </c>
      <c r="B237" s="23" t="s">
        <v>61</v>
      </c>
      <c r="C237" s="1">
        <v>200</v>
      </c>
      <c r="D237" s="9">
        <v>7.44</v>
      </c>
      <c r="E237" s="9">
        <v>8.07</v>
      </c>
      <c r="F237" s="9">
        <v>35.28</v>
      </c>
      <c r="G237" s="9">
        <v>243.92</v>
      </c>
      <c r="H237" s="9">
        <v>0.06</v>
      </c>
      <c r="I237" s="9">
        <v>0</v>
      </c>
      <c r="J237" s="9">
        <v>20</v>
      </c>
      <c r="K237" s="9">
        <v>44</v>
      </c>
      <c r="L237" s="9">
        <v>36</v>
      </c>
      <c r="M237" s="9">
        <v>48</v>
      </c>
      <c r="N237" s="9">
        <v>3.4</v>
      </c>
    </row>
    <row r="238" spans="1:16">
      <c r="A238" s="98">
        <v>628</v>
      </c>
      <c r="B238" s="25" t="s">
        <v>33</v>
      </c>
      <c r="C238" s="1">
        <v>200</v>
      </c>
      <c r="D238" s="9">
        <v>0.2</v>
      </c>
      <c r="E238" s="9">
        <v>0.05</v>
      </c>
      <c r="F238" s="9">
        <v>13.6</v>
      </c>
      <c r="G238" s="9">
        <v>56</v>
      </c>
      <c r="H238" s="9">
        <v>0</v>
      </c>
      <c r="I238" s="9">
        <v>3.2</v>
      </c>
      <c r="J238" s="9">
        <v>0</v>
      </c>
      <c r="K238" s="9">
        <v>7.35</v>
      </c>
      <c r="L238" s="9">
        <v>4</v>
      </c>
      <c r="M238" s="9">
        <v>5</v>
      </c>
      <c r="N238" s="9">
        <v>0.8</v>
      </c>
    </row>
    <row r="239" spans="1:16" s="51" customFormat="1">
      <c r="A239" s="49" t="s">
        <v>54</v>
      </c>
      <c r="B239" s="26" t="s">
        <v>36</v>
      </c>
      <c r="C239" s="50">
        <v>25</v>
      </c>
      <c r="D239" s="13">
        <v>5.8</v>
      </c>
      <c r="E239" s="13">
        <v>7.37</v>
      </c>
      <c r="F239" s="13">
        <v>0</v>
      </c>
      <c r="G239" s="13">
        <v>90.9</v>
      </c>
      <c r="H239" s="13">
        <v>0</v>
      </c>
      <c r="I239" s="13">
        <v>0.33</v>
      </c>
      <c r="J239" s="13">
        <v>86.73</v>
      </c>
      <c r="K239" s="13">
        <v>416.25</v>
      </c>
      <c r="L239" s="13">
        <v>249.75</v>
      </c>
      <c r="M239" s="13">
        <v>23.35</v>
      </c>
      <c r="N239" s="13">
        <v>0.32</v>
      </c>
      <c r="P239" s="52"/>
    </row>
    <row r="240" spans="1:16" s="51" customFormat="1">
      <c r="A240" s="2">
        <v>209</v>
      </c>
      <c r="B240" s="25" t="s">
        <v>46</v>
      </c>
      <c r="C240" s="3">
        <v>40</v>
      </c>
      <c r="D240" s="14">
        <v>5.0999999999999996</v>
      </c>
      <c r="E240" s="14">
        <v>4.5999999999999996</v>
      </c>
      <c r="F240" s="14">
        <v>0.3</v>
      </c>
      <c r="G240" s="14">
        <v>63</v>
      </c>
      <c r="H240" s="14">
        <v>0</v>
      </c>
      <c r="I240" s="14">
        <v>0</v>
      </c>
      <c r="J240" s="14">
        <v>100</v>
      </c>
      <c r="K240" s="14">
        <v>22</v>
      </c>
      <c r="L240" s="14">
        <v>77</v>
      </c>
      <c r="M240" s="14">
        <v>4.8</v>
      </c>
      <c r="N240" s="14">
        <v>1</v>
      </c>
      <c r="P240" s="52"/>
    </row>
    <row r="241" spans="1:16" s="51" customFormat="1">
      <c r="A241" s="49" t="s">
        <v>54</v>
      </c>
      <c r="B241" s="26" t="s">
        <v>104</v>
      </c>
      <c r="C241" s="50">
        <v>200</v>
      </c>
      <c r="D241" s="13">
        <v>0.8</v>
      </c>
      <c r="E241" s="13">
        <v>0</v>
      </c>
      <c r="F241" s="13">
        <v>19.600000000000001</v>
      </c>
      <c r="G241" s="13">
        <v>94</v>
      </c>
      <c r="H241" s="13">
        <v>0.06</v>
      </c>
      <c r="I241" s="13">
        <v>20</v>
      </c>
      <c r="J241" s="13">
        <v>0</v>
      </c>
      <c r="K241" s="13">
        <v>16</v>
      </c>
      <c r="L241" s="13">
        <v>22</v>
      </c>
      <c r="M241" s="13">
        <v>18</v>
      </c>
      <c r="N241" s="13">
        <v>4.4000000000000004</v>
      </c>
      <c r="O241" s="54"/>
      <c r="P241" s="54"/>
    </row>
    <row r="242" spans="1:16" s="51" customFormat="1">
      <c r="A242" s="49" t="s">
        <v>54</v>
      </c>
      <c r="B242" s="26" t="s">
        <v>48</v>
      </c>
      <c r="C242" s="50">
        <v>50</v>
      </c>
      <c r="D242" s="13">
        <v>3.8</v>
      </c>
      <c r="E242" s="13">
        <v>0.4</v>
      </c>
      <c r="F242" s="13">
        <v>24.1</v>
      </c>
      <c r="G242" s="13">
        <v>116.49</v>
      </c>
      <c r="H242" s="13">
        <v>0.06</v>
      </c>
      <c r="I242" s="13">
        <v>0</v>
      </c>
      <c r="J242" s="13">
        <v>0</v>
      </c>
      <c r="K242" s="13">
        <v>10</v>
      </c>
      <c r="L242" s="13">
        <v>32</v>
      </c>
      <c r="M242" s="13">
        <v>7</v>
      </c>
      <c r="N242" s="13">
        <v>0.6</v>
      </c>
      <c r="P242" s="19"/>
    </row>
    <row r="243" spans="1:16" s="88" customFormat="1">
      <c r="A243" s="85" t="s">
        <v>54</v>
      </c>
      <c r="B243" s="34" t="s">
        <v>30</v>
      </c>
      <c r="C243" s="86">
        <v>25</v>
      </c>
      <c r="D243" s="87">
        <v>1.4</v>
      </c>
      <c r="E243" s="87">
        <v>0.3</v>
      </c>
      <c r="F243" s="87">
        <v>12.35</v>
      </c>
      <c r="G243" s="87">
        <v>47.5</v>
      </c>
      <c r="H243" s="87">
        <v>0.02</v>
      </c>
      <c r="I243" s="87">
        <v>0</v>
      </c>
      <c r="J243" s="87">
        <v>0</v>
      </c>
      <c r="K243" s="87">
        <v>6</v>
      </c>
      <c r="L243" s="87">
        <v>26.5</v>
      </c>
      <c r="M243" s="87">
        <v>6</v>
      </c>
      <c r="N243" s="87">
        <v>0.8</v>
      </c>
    </row>
    <row r="244" spans="1:16" ht="15.75">
      <c r="A244" s="25"/>
      <c r="B244" s="89" t="s">
        <v>27</v>
      </c>
      <c r="C244" s="10"/>
      <c r="D244" s="55">
        <f>SUM(D237:D243)</f>
        <v>24.54</v>
      </c>
      <c r="E244" s="55">
        <f t="shared" ref="E244:N244" si="18">SUM(E237:E243)</f>
        <v>20.790000000000003</v>
      </c>
      <c r="F244" s="55">
        <f t="shared" si="18"/>
        <v>105.22999999999999</v>
      </c>
      <c r="G244" s="55">
        <f t="shared" si="18"/>
        <v>711.81</v>
      </c>
      <c r="H244" s="55">
        <f t="shared" si="18"/>
        <v>0.19999999999999998</v>
      </c>
      <c r="I244" s="55">
        <f t="shared" si="18"/>
        <v>23.53</v>
      </c>
      <c r="J244" s="55">
        <f t="shared" si="18"/>
        <v>206.73000000000002</v>
      </c>
      <c r="K244" s="55">
        <f t="shared" si="18"/>
        <v>521.6</v>
      </c>
      <c r="L244" s="55">
        <f t="shared" si="18"/>
        <v>447.25</v>
      </c>
      <c r="M244" s="55">
        <f t="shared" si="18"/>
        <v>112.14999999999999</v>
      </c>
      <c r="N244" s="55">
        <f t="shared" si="18"/>
        <v>11.320000000000002</v>
      </c>
    </row>
    <row r="245" spans="1:16">
      <c r="A245" s="75"/>
      <c r="B245" s="46" t="s">
        <v>28</v>
      </c>
      <c r="C245" s="75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6">
      <c r="A246" s="49">
        <v>70</v>
      </c>
      <c r="B246" s="26" t="s">
        <v>3</v>
      </c>
      <c r="C246" s="50">
        <v>100</v>
      </c>
      <c r="D246" s="13">
        <v>0.84</v>
      </c>
      <c r="E246" s="13">
        <v>0.12</v>
      </c>
      <c r="F246" s="13">
        <v>2.2799999999999998</v>
      </c>
      <c r="G246" s="13">
        <v>19.2</v>
      </c>
      <c r="H246" s="13">
        <v>0</v>
      </c>
      <c r="I246" s="13">
        <v>0</v>
      </c>
      <c r="J246" s="13">
        <v>0</v>
      </c>
      <c r="K246" s="13">
        <v>40.799999999999997</v>
      </c>
      <c r="L246" s="13">
        <v>30</v>
      </c>
      <c r="M246" s="13">
        <v>14</v>
      </c>
      <c r="N246" s="13">
        <v>0.6</v>
      </c>
      <c r="P246" s="82"/>
    </row>
    <row r="247" spans="1:16" ht="30">
      <c r="A247" s="25">
        <v>254</v>
      </c>
      <c r="B247" s="25" t="s">
        <v>122</v>
      </c>
      <c r="C247" s="10">
        <v>250</v>
      </c>
      <c r="D247" s="73">
        <v>1.93</v>
      </c>
      <c r="E247" s="73">
        <v>5.86</v>
      </c>
      <c r="F247" s="73">
        <v>12.59</v>
      </c>
      <c r="G247" s="73">
        <v>115.24</v>
      </c>
      <c r="H247" s="73">
        <v>0.12</v>
      </c>
      <c r="I247" s="73">
        <v>25.19</v>
      </c>
      <c r="J247" s="73">
        <v>1.27</v>
      </c>
      <c r="K247" s="73">
        <v>26.48</v>
      </c>
      <c r="L247" s="73">
        <v>72.48</v>
      </c>
      <c r="M247" s="73">
        <v>25.61</v>
      </c>
      <c r="N247" s="73">
        <v>1.06</v>
      </c>
      <c r="P247" s="82"/>
    </row>
    <row r="248" spans="1:16">
      <c r="A248" s="25">
        <v>212</v>
      </c>
      <c r="B248" s="25" t="s">
        <v>123</v>
      </c>
      <c r="C248" s="50">
        <v>100</v>
      </c>
      <c r="D248" s="13">
        <v>26.02</v>
      </c>
      <c r="E248" s="13">
        <v>26.02</v>
      </c>
      <c r="F248" s="13">
        <v>1.38</v>
      </c>
      <c r="G248" s="13">
        <v>346</v>
      </c>
      <c r="H248" s="13">
        <v>0.06</v>
      </c>
      <c r="I248" s="13">
        <v>1.96</v>
      </c>
      <c r="J248" s="13">
        <v>55.86</v>
      </c>
      <c r="K248" s="13">
        <v>32.9</v>
      </c>
      <c r="L248" s="13">
        <v>218.4</v>
      </c>
      <c r="M248" s="13">
        <v>19</v>
      </c>
      <c r="N248" s="13">
        <v>1.1599999999999999</v>
      </c>
    </row>
    <row r="249" spans="1:16">
      <c r="A249" s="26">
        <v>255</v>
      </c>
      <c r="B249" s="26" t="s">
        <v>37</v>
      </c>
      <c r="C249" s="50">
        <v>180</v>
      </c>
      <c r="D249" s="13">
        <v>7.12</v>
      </c>
      <c r="E249" s="13">
        <v>0.72</v>
      </c>
      <c r="F249" s="13">
        <v>37.44</v>
      </c>
      <c r="G249" s="13">
        <v>183.7</v>
      </c>
      <c r="H249" s="13">
        <v>0.12</v>
      </c>
      <c r="I249" s="13">
        <v>0</v>
      </c>
      <c r="J249" s="13">
        <v>0</v>
      </c>
      <c r="K249" s="13">
        <v>12.48</v>
      </c>
      <c r="L249" s="13">
        <v>148.5</v>
      </c>
      <c r="M249" s="13">
        <v>11.24</v>
      </c>
      <c r="N249" s="13">
        <v>1.1200000000000001</v>
      </c>
    </row>
    <row r="250" spans="1:16">
      <c r="A250" s="5">
        <v>588</v>
      </c>
      <c r="B250" s="26" t="s">
        <v>39</v>
      </c>
      <c r="C250" s="4">
        <v>200</v>
      </c>
      <c r="D250" s="8">
        <v>0.56000000000000005</v>
      </c>
      <c r="E250" s="8">
        <v>0</v>
      </c>
      <c r="F250" s="8">
        <v>27.89</v>
      </c>
      <c r="G250" s="8">
        <v>113.79</v>
      </c>
      <c r="H250" s="8">
        <v>0.01</v>
      </c>
      <c r="I250" s="8">
        <v>0.7</v>
      </c>
      <c r="J250" s="8">
        <v>0.7</v>
      </c>
      <c r="K250" s="8">
        <v>12</v>
      </c>
      <c r="L250" s="8">
        <v>22.6</v>
      </c>
      <c r="M250" s="8">
        <v>4</v>
      </c>
      <c r="N250" s="8">
        <v>0.8</v>
      </c>
    </row>
    <row r="251" spans="1:16" s="51" customFormat="1">
      <c r="A251" s="49" t="s">
        <v>54</v>
      </c>
      <c r="B251" s="26" t="s">
        <v>48</v>
      </c>
      <c r="C251" s="50">
        <v>50</v>
      </c>
      <c r="D251" s="13">
        <v>3.8</v>
      </c>
      <c r="E251" s="13">
        <v>0.4</v>
      </c>
      <c r="F251" s="13">
        <v>24.1</v>
      </c>
      <c r="G251" s="13">
        <v>116.49</v>
      </c>
      <c r="H251" s="13">
        <v>0.06</v>
      </c>
      <c r="I251" s="13">
        <v>0</v>
      </c>
      <c r="J251" s="13">
        <v>0</v>
      </c>
      <c r="K251" s="13">
        <v>10</v>
      </c>
      <c r="L251" s="13">
        <v>32</v>
      </c>
      <c r="M251" s="13">
        <v>7</v>
      </c>
      <c r="N251" s="13">
        <v>0.6</v>
      </c>
      <c r="P251" s="19"/>
    </row>
    <row r="252" spans="1:16">
      <c r="A252" s="72" t="s">
        <v>54</v>
      </c>
      <c r="B252" s="25" t="s">
        <v>30</v>
      </c>
      <c r="C252" s="10">
        <v>35</v>
      </c>
      <c r="D252" s="73">
        <v>1.96</v>
      </c>
      <c r="E252" s="73">
        <v>0.42</v>
      </c>
      <c r="F252" s="73">
        <v>17.29</v>
      </c>
      <c r="G252" s="73">
        <v>66.5</v>
      </c>
      <c r="H252" s="73">
        <v>0.04</v>
      </c>
      <c r="I252" s="73">
        <v>0</v>
      </c>
      <c r="J252" s="73">
        <v>0</v>
      </c>
      <c r="K252" s="73">
        <v>8.4</v>
      </c>
      <c r="L252" s="73">
        <v>37.1</v>
      </c>
      <c r="M252" s="73">
        <v>8.4</v>
      </c>
      <c r="N252" s="73">
        <v>1.1200000000000001</v>
      </c>
      <c r="P252" s="19"/>
    </row>
    <row r="253" spans="1:16" ht="15.75">
      <c r="A253" s="25"/>
      <c r="B253" s="89" t="s">
        <v>29</v>
      </c>
      <c r="C253" s="10"/>
      <c r="D253" s="61">
        <f>SUM(D246:D252)</f>
        <v>42.23</v>
      </c>
      <c r="E253" s="61">
        <f t="shared" ref="E253:N253" si="19">SUM(E246:E252)</f>
        <v>33.54</v>
      </c>
      <c r="F253" s="61">
        <f t="shared" si="19"/>
        <v>122.97</v>
      </c>
      <c r="G253" s="61">
        <f t="shared" si="19"/>
        <v>960.92</v>
      </c>
      <c r="H253" s="61">
        <f t="shared" si="19"/>
        <v>0.41</v>
      </c>
      <c r="I253" s="61">
        <f t="shared" si="19"/>
        <v>27.85</v>
      </c>
      <c r="J253" s="61">
        <f t="shared" si="19"/>
        <v>57.830000000000005</v>
      </c>
      <c r="K253" s="61">
        <f t="shared" si="19"/>
        <v>143.06000000000003</v>
      </c>
      <c r="L253" s="61">
        <f t="shared" si="19"/>
        <v>561.08000000000004</v>
      </c>
      <c r="M253" s="61">
        <f t="shared" si="19"/>
        <v>89.25</v>
      </c>
      <c r="N253" s="61">
        <f t="shared" si="19"/>
        <v>6.46</v>
      </c>
    </row>
    <row r="254" spans="1:16" ht="15.75">
      <c r="A254" s="74"/>
      <c r="B254" s="89" t="s">
        <v>40</v>
      </c>
      <c r="C254" s="80"/>
      <c r="D254" s="62">
        <f>D244+D253</f>
        <v>66.77</v>
      </c>
      <c r="E254" s="62">
        <f t="shared" ref="E254:N254" si="20">E244+E253</f>
        <v>54.33</v>
      </c>
      <c r="F254" s="62">
        <f t="shared" si="20"/>
        <v>228.2</v>
      </c>
      <c r="G254" s="62">
        <f t="shared" si="20"/>
        <v>1672.73</v>
      </c>
      <c r="H254" s="62">
        <f t="shared" si="20"/>
        <v>0.61</v>
      </c>
      <c r="I254" s="62">
        <f t="shared" si="20"/>
        <v>51.38</v>
      </c>
      <c r="J254" s="62">
        <f t="shared" si="20"/>
        <v>264.56</v>
      </c>
      <c r="K254" s="62">
        <f t="shared" si="20"/>
        <v>664.66000000000008</v>
      </c>
      <c r="L254" s="62">
        <f t="shared" si="20"/>
        <v>1008.33</v>
      </c>
      <c r="M254" s="62">
        <f t="shared" si="20"/>
        <v>201.39999999999998</v>
      </c>
      <c r="N254" s="62">
        <f t="shared" si="20"/>
        <v>17.78</v>
      </c>
    </row>
    <row r="255" spans="1:16" ht="15.75">
      <c r="A255" s="22"/>
      <c r="B255" s="90"/>
      <c r="C255" s="81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6" ht="15.75">
      <c r="A256" s="22"/>
      <c r="B256" s="90"/>
      <c r="C256" s="81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6" ht="15.75">
      <c r="A257" s="22"/>
      <c r="B257" s="90"/>
      <c r="C257" s="81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6" ht="15.75">
      <c r="A258" s="22"/>
      <c r="B258" s="90"/>
      <c r="C258" s="81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63" spans="1:16">
      <c r="A263" s="199"/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</row>
    <row r="264" spans="1:16">
      <c r="A264" s="199"/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</row>
    <row r="265" spans="1:16">
      <c r="A265" s="203" t="s">
        <v>93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</row>
    <row r="266" spans="1:16">
      <c r="A266" s="196" t="s">
        <v>63</v>
      </c>
      <c r="B266" s="196"/>
      <c r="C266" s="196"/>
      <c r="D266" s="197"/>
      <c r="E266" s="197"/>
      <c r="F266" s="197"/>
      <c r="G266" s="196"/>
      <c r="H266" s="197"/>
      <c r="I266" s="197"/>
      <c r="J266" s="197"/>
      <c r="K266" s="197"/>
      <c r="L266" s="197"/>
      <c r="M266" s="197"/>
      <c r="N266" s="197"/>
    </row>
    <row r="267" spans="1:16" ht="30">
      <c r="A267" s="16" t="s">
        <v>9</v>
      </c>
      <c r="B267" s="16" t="s">
        <v>10</v>
      </c>
      <c r="C267" s="204" t="s">
        <v>53</v>
      </c>
      <c r="D267" s="201" t="s">
        <v>11</v>
      </c>
      <c r="E267" s="200"/>
      <c r="F267" s="202"/>
      <c r="G267" s="16" t="s">
        <v>12</v>
      </c>
      <c r="H267" s="201" t="s">
        <v>13</v>
      </c>
      <c r="I267" s="200"/>
      <c r="J267" s="200"/>
      <c r="K267" s="200" t="s">
        <v>14</v>
      </c>
      <c r="L267" s="200"/>
      <c r="M267" s="200"/>
      <c r="N267" s="200"/>
    </row>
    <row r="268" spans="1:16">
      <c r="A268" s="41" t="s">
        <v>15</v>
      </c>
      <c r="B268" s="23"/>
      <c r="C268" s="205"/>
      <c r="D268" s="42" t="s">
        <v>16</v>
      </c>
      <c r="E268" s="10" t="s">
        <v>17</v>
      </c>
      <c r="F268" s="43" t="s">
        <v>18</v>
      </c>
      <c r="G268" s="44" t="s">
        <v>19</v>
      </c>
      <c r="H268" s="42" t="s">
        <v>68</v>
      </c>
      <c r="I268" s="10" t="s">
        <v>20</v>
      </c>
      <c r="J268" s="10" t="s">
        <v>21</v>
      </c>
      <c r="K268" s="10" t="s">
        <v>22</v>
      </c>
      <c r="L268" s="10" t="s">
        <v>23</v>
      </c>
      <c r="M268" s="10" t="s">
        <v>24</v>
      </c>
      <c r="N268" s="10" t="s">
        <v>25</v>
      </c>
    </row>
    <row r="269" spans="1:16">
      <c r="A269" s="23"/>
      <c r="B269" s="24" t="s">
        <v>26</v>
      </c>
      <c r="C269" s="41"/>
      <c r="D269" s="10"/>
      <c r="E269" s="10"/>
      <c r="F269" s="10"/>
      <c r="G269" s="41"/>
      <c r="H269" s="10"/>
      <c r="I269" s="10"/>
      <c r="J269" s="10"/>
      <c r="K269" s="10"/>
      <c r="L269" s="10"/>
      <c r="M269" s="10"/>
      <c r="N269" s="10"/>
    </row>
    <row r="270" spans="1:16" s="51" customFormat="1">
      <c r="A270" s="5">
        <v>70</v>
      </c>
      <c r="B270" s="30" t="s">
        <v>94</v>
      </c>
      <c r="C270" s="11">
        <v>50</v>
      </c>
      <c r="D270" s="8">
        <v>0.42</v>
      </c>
      <c r="E270" s="8">
        <v>0.06</v>
      </c>
      <c r="F270" s="8">
        <v>1.1399999999999999</v>
      </c>
      <c r="G270" s="8">
        <v>9.6</v>
      </c>
      <c r="H270" s="8">
        <v>0.01</v>
      </c>
      <c r="I270" s="8">
        <v>0</v>
      </c>
      <c r="J270" s="8">
        <v>0.01</v>
      </c>
      <c r="K270" s="8">
        <v>24.5</v>
      </c>
      <c r="L270" s="8">
        <v>25</v>
      </c>
      <c r="M270" s="8">
        <v>0</v>
      </c>
      <c r="N270" s="8">
        <v>0.4</v>
      </c>
      <c r="P270" s="52"/>
    </row>
    <row r="271" spans="1:16" s="51" customFormat="1">
      <c r="A271" s="100">
        <v>88</v>
      </c>
      <c r="B271" s="26" t="s">
        <v>0</v>
      </c>
      <c r="C271" s="4" t="s">
        <v>101</v>
      </c>
      <c r="D271" s="8">
        <v>12.6</v>
      </c>
      <c r="E271" s="8">
        <v>5.9</v>
      </c>
      <c r="F271" s="8">
        <v>15</v>
      </c>
      <c r="G271" s="8">
        <v>123</v>
      </c>
      <c r="H271" s="8">
        <v>0.12</v>
      </c>
      <c r="I271" s="8">
        <v>9.51</v>
      </c>
      <c r="J271" s="8">
        <v>14.88</v>
      </c>
      <c r="K271" s="8">
        <v>86.88</v>
      </c>
      <c r="L271" s="8">
        <v>329.15</v>
      </c>
      <c r="M271" s="8">
        <v>92.88</v>
      </c>
      <c r="N271" s="8">
        <v>2.08</v>
      </c>
      <c r="P271" s="91"/>
    </row>
    <row r="272" spans="1:16" s="51" customFormat="1">
      <c r="A272" s="49">
        <v>265</v>
      </c>
      <c r="B272" s="26" t="s">
        <v>38</v>
      </c>
      <c r="C272" s="53">
        <v>180</v>
      </c>
      <c r="D272" s="78">
        <v>7.12</v>
      </c>
      <c r="E272" s="78">
        <v>0.72</v>
      </c>
      <c r="F272" s="78">
        <v>37.44</v>
      </c>
      <c r="G272" s="78">
        <v>183.72</v>
      </c>
      <c r="H272" s="78">
        <v>0.02</v>
      </c>
      <c r="I272" s="78">
        <v>0</v>
      </c>
      <c r="J272" s="78">
        <v>0.18</v>
      </c>
      <c r="K272" s="78">
        <v>12.48</v>
      </c>
      <c r="L272" s="78">
        <v>72.86</v>
      </c>
      <c r="M272" s="78">
        <v>11.24</v>
      </c>
      <c r="N272" s="78">
        <v>1.1200000000000001</v>
      </c>
    </row>
    <row r="273" spans="1:16" s="51" customFormat="1">
      <c r="A273" s="5">
        <v>388</v>
      </c>
      <c r="B273" s="26" t="s">
        <v>31</v>
      </c>
      <c r="C273" s="4">
        <v>200</v>
      </c>
      <c r="D273" s="8">
        <v>0.4</v>
      </c>
      <c r="E273" s="8">
        <v>0.2</v>
      </c>
      <c r="F273" s="8">
        <v>23.8</v>
      </c>
      <c r="G273" s="8">
        <v>100</v>
      </c>
      <c r="H273" s="8">
        <v>0</v>
      </c>
      <c r="I273" s="8">
        <v>110</v>
      </c>
      <c r="J273" s="8">
        <v>0</v>
      </c>
      <c r="K273" s="8">
        <v>14</v>
      </c>
      <c r="L273" s="8">
        <v>2</v>
      </c>
      <c r="M273" s="8">
        <v>4</v>
      </c>
      <c r="N273" s="8">
        <v>0.6</v>
      </c>
    </row>
    <row r="274" spans="1:16" s="51" customFormat="1">
      <c r="A274" s="49" t="s">
        <v>54</v>
      </c>
      <c r="B274" s="26" t="s">
        <v>1</v>
      </c>
      <c r="C274" s="50">
        <v>200</v>
      </c>
      <c r="D274" s="13">
        <v>0.8</v>
      </c>
      <c r="E274" s="13">
        <v>0.8</v>
      </c>
      <c r="F274" s="13">
        <v>19.600000000000001</v>
      </c>
      <c r="G274" s="13">
        <v>94</v>
      </c>
      <c r="H274" s="13">
        <v>0.06</v>
      </c>
      <c r="I274" s="13">
        <v>20</v>
      </c>
      <c r="J274" s="13">
        <v>0</v>
      </c>
      <c r="K274" s="13">
        <v>16</v>
      </c>
      <c r="L274" s="13">
        <v>22</v>
      </c>
      <c r="M274" s="13">
        <v>18</v>
      </c>
      <c r="N274" s="13">
        <v>4.4000000000000004</v>
      </c>
      <c r="P274" s="18"/>
    </row>
    <row r="275" spans="1:16" s="51" customFormat="1">
      <c r="A275" s="49" t="s">
        <v>54</v>
      </c>
      <c r="B275" s="26" t="s">
        <v>48</v>
      </c>
      <c r="C275" s="50">
        <v>50</v>
      </c>
      <c r="D275" s="13">
        <v>3.8</v>
      </c>
      <c r="E275" s="13">
        <v>0.4</v>
      </c>
      <c r="F275" s="13">
        <v>24.1</v>
      </c>
      <c r="G275" s="13">
        <v>116.49</v>
      </c>
      <c r="H275" s="13">
        <v>0.06</v>
      </c>
      <c r="I275" s="13">
        <v>0</v>
      </c>
      <c r="J275" s="13">
        <v>0</v>
      </c>
      <c r="K275" s="13">
        <v>10</v>
      </c>
      <c r="L275" s="13">
        <v>32</v>
      </c>
      <c r="M275" s="13">
        <v>7</v>
      </c>
      <c r="N275" s="13">
        <v>0.6</v>
      </c>
      <c r="P275" s="19"/>
    </row>
    <row r="276" spans="1:16" s="21" customFormat="1">
      <c r="A276" s="68" t="s">
        <v>54</v>
      </c>
      <c r="B276" s="35" t="s">
        <v>30</v>
      </c>
      <c r="C276" s="69">
        <v>25</v>
      </c>
      <c r="D276" s="70">
        <v>1.4</v>
      </c>
      <c r="E276" s="70">
        <v>0.3</v>
      </c>
      <c r="F276" s="70">
        <v>12.35</v>
      </c>
      <c r="G276" s="70">
        <v>47.5</v>
      </c>
      <c r="H276" s="70">
        <v>0.02</v>
      </c>
      <c r="I276" s="70">
        <v>0</v>
      </c>
      <c r="J276" s="70">
        <v>0</v>
      </c>
      <c r="K276" s="70">
        <v>6</v>
      </c>
      <c r="L276" s="70">
        <v>26.5</v>
      </c>
      <c r="M276" s="70">
        <v>6</v>
      </c>
      <c r="N276" s="70">
        <v>0.8</v>
      </c>
    </row>
    <row r="277" spans="1:16" s="51" customFormat="1" ht="15.75">
      <c r="A277" s="26"/>
      <c r="B277" s="28" t="s">
        <v>27</v>
      </c>
      <c r="C277" s="50"/>
      <c r="D277" s="55">
        <f>SUM(D270:D276)</f>
        <v>26.54</v>
      </c>
      <c r="E277" s="55">
        <f t="shared" ref="E277:N277" si="21">SUM(E270:E276)</f>
        <v>8.3800000000000008</v>
      </c>
      <c r="F277" s="55">
        <f t="shared" si="21"/>
        <v>133.42999999999998</v>
      </c>
      <c r="G277" s="55">
        <f t="shared" si="21"/>
        <v>674.31</v>
      </c>
      <c r="H277" s="55">
        <f t="shared" si="21"/>
        <v>0.29000000000000004</v>
      </c>
      <c r="I277" s="55">
        <f t="shared" si="21"/>
        <v>139.51</v>
      </c>
      <c r="J277" s="55">
        <f t="shared" si="21"/>
        <v>15.07</v>
      </c>
      <c r="K277" s="55">
        <f t="shared" si="21"/>
        <v>169.86</v>
      </c>
      <c r="L277" s="55">
        <f t="shared" si="21"/>
        <v>509.51</v>
      </c>
      <c r="M277" s="55">
        <f t="shared" si="21"/>
        <v>139.12</v>
      </c>
      <c r="N277" s="55">
        <f t="shared" si="21"/>
        <v>10.000000000000002</v>
      </c>
    </row>
    <row r="278" spans="1:16" s="51" customFormat="1">
      <c r="A278" s="26"/>
      <c r="B278" s="29" t="s">
        <v>28</v>
      </c>
      <c r="C278" s="50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6" s="51" customFormat="1" ht="30">
      <c r="A279" s="100">
        <v>42</v>
      </c>
      <c r="B279" s="26" t="s">
        <v>118</v>
      </c>
      <c r="C279" s="4">
        <v>250</v>
      </c>
      <c r="D279" s="8">
        <v>11.41</v>
      </c>
      <c r="E279" s="8">
        <v>15.94</v>
      </c>
      <c r="F279" s="8">
        <v>19.399999999999999</v>
      </c>
      <c r="G279" s="8">
        <v>149.6</v>
      </c>
      <c r="H279" s="8">
        <v>0.11</v>
      </c>
      <c r="I279" s="8">
        <v>5.03</v>
      </c>
      <c r="J279" s="8">
        <v>0.93</v>
      </c>
      <c r="K279" s="8">
        <v>11.1</v>
      </c>
      <c r="L279" s="8">
        <v>85.75</v>
      </c>
      <c r="M279" s="8">
        <v>6.55</v>
      </c>
      <c r="N279" s="8">
        <v>0.25</v>
      </c>
      <c r="P279" s="52"/>
    </row>
    <row r="280" spans="1:16" s="51" customFormat="1">
      <c r="A280" s="100">
        <v>194</v>
      </c>
      <c r="B280" s="26" t="s">
        <v>119</v>
      </c>
      <c r="C280" s="4" t="s">
        <v>121</v>
      </c>
      <c r="D280" s="8">
        <v>19.399999999999999</v>
      </c>
      <c r="E280" s="8">
        <v>14.6</v>
      </c>
      <c r="F280" s="8">
        <v>6.15</v>
      </c>
      <c r="G280" s="8">
        <v>316</v>
      </c>
      <c r="H280" s="8">
        <v>0.28000000000000003</v>
      </c>
      <c r="I280" s="8">
        <v>31</v>
      </c>
      <c r="J280" s="8">
        <v>24</v>
      </c>
      <c r="K280" s="8">
        <v>68</v>
      </c>
      <c r="L280" s="8">
        <v>133.55000000000001</v>
      </c>
      <c r="M280" s="8">
        <v>2.83</v>
      </c>
      <c r="N280" s="8">
        <v>3.5</v>
      </c>
      <c r="P280" s="52"/>
    </row>
    <row r="281" spans="1:16" s="51" customFormat="1">
      <c r="A281" s="98">
        <v>628</v>
      </c>
      <c r="B281" s="25" t="s">
        <v>33</v>
      </c>
      <c r="C281" s="1">
        <v>200</v>
      </c>
      <c r="D281" s="9">
        <v>0.2</v>
      </c>
      <c r="E281" s="9">
        <v>0.05</v>
      </c>
      <c r="F281" s="9">
        <v>13.6</v>
      </c>
      <c r="G281" s="9">
        <v>56</v>
      </c>
      <c r="H281" s="9">
        <v>0</v>
      </c>
      <c r="I281" s="9">
        <v>3.2</v>
      </c>
      <c r="J281" s="9">
        <v>0</v>
      </c>
      <c r="K281" s="9">
        <v>7.35</v>
      </c>
      <c r="L281" s="9">
        <v>4</v>
      </c>
      <c r="M281" s="9">
        <v>5</v>
      </c>
      <c r="N281" s="9">
        <v>0.8</v>
      </c>
    </row>
    <row r="282" spans="1:16" s="51" customFormat="1" hidden="1">
      <c r="A282" s="49"/>
      <c r="B282" s="26"/>
      <c r="C282" s="50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54"/>
    </row>
    <row r="283" spans="1:16" s="51" customFormat="1">
      <c r="A283" s="49" t="s">
        <v>54</v>
      </c>
      <c r="B283" s="26" t="s">
        <v>48</v>
      </c>
      <c r="C283" s="50">
        <v>50</v>
      </c>
      <c r="D283" s="13">
        <v>3.8</v>
      </c>
      <c r="E283" s="13">
        <v>0.4</v>
      </c>
      <c r="F283" s="13">
        <v>24.1</v>
      </c>
      <c r="G283" s="13">
        <v>116.49</v>
      </c>
      <c r="H283" s="13">
        <v>0.06</v>
      </c>
      <c r="I283" s="13">
        <v>0</v>
      </c>
      <c r="J283" s="13">
        <v>0</v>
      </c>
      <c r="K283" s="13">
        <v>10</v>
      </c>
      <c r="L283" s="13">
        <v>32</v>
      </c>
      <c r="M283" s="13">
        <v>7</v>
      </c>
      <c r="N283" s="13">
        <v>0.6</v>
      </c>
      <c r="P283" s="54"/>
    </row>
    <row r="284" spans="1:16">
      <c r="A284" s="72" t="s">
        <v>54</v>
      </c>
      <c r="B284" s="25" t="s">
        <v>30</v>
      </c>
      <c r="C284" s="10">
        <v>35</v>
      </c>
      <c r="D284" s="73">
        <v>1.96</v>
      </c>
      <c r="E284" s="73">
        <v>0.42</v>
      </c>
      <c r="F284" s="73">
        <v>17.29</v>
      </c>
      <c r="G284" s="73">
        <v>66.5</v>
      </c>
      <c r="H284" s="73">
        <v>0.04</v>
      </c>
      <c r="I284" s="73">
        <v>0</v>
      </c>
      <c r="J284" s="73">
        <v>0</v>
      </c>
      <c r="K284" s="73">
        <v>8.4</v>
      </c>
      <c r="L284" s="73">
        <v>37.1</v>
      </c>
      <c r="M284" s="73">
        <v>8.4</v>
      </c>
      <c r="N284" s="73">
        <v>1.1200000000000001</v>
      </c>
      <c r="P284" s="19"/>
    </row>
    <row r="285" spans="1:16" ht="15.75">
      <c r="A285" s="25"/>
      <c r="B285" s="31" t="s">
        <v>29</v>
      </c>
      <c r="C285" s="10"/>
      <c r="D285" s="61">
        <f>SUM(D279:D284)</f>
        <v>36.769999999999996</v>
      </c>
      <c r="E285" s="61">
        <f t="shared" ref="E285:N285" si="22">SUM(E279:E284)</f>
        <v>31.41</v>
      </c>
      <c r="F285" s="61">
        <f t="shared" si="22"/>
        <v>80.539999999999992</v>
      </c>
      <c r="G285" s="61">
        <f t="shared" si="22"/>
        <v>704.59</v>
      </c>
      <c r="H285" s="61">
        <f t="shared" si="22"/>
        <v>0.49</v>
      </c>
      <c r="I285" s="61">
        <f t="shared" si="22"/>
        <v>39.230000000000004</v>
      </c>
      <c r="J285" s="61">
        <f t="shared" si="22"/>
        <v>24.93</v>
      </c>
      <c r="K285" s="61">
        <f t="shared" si="22"/>
        <v>104.85</v>
      </c>
      <c r="L285" s="61">
        <f t="shared" si="22"/>
        <v>292.40000000000003</v>
      </c>
      <c r="M285" s="61">
        <f t="shared" si="22"/>
        <v>29.78</v>
      </c>
      <c r="N285" s="61">
        <f t="shared" si="22"/>
        <v>6.27</v>
      </c>
    </row>
    <row r="286" spans="1:16" ht="15.75">
      <c r="A286" s="74"/>
      <c r="B286" s="31" t="s">
        <v>40</v>
      </c>
      <c r="C286" s="80"/>
      <c r="D286" s="62">
        <f t="shared" ref="D286:N286" si="23">D277+D285</f>
        <v>63.309999999999995</v>
      </c>
      <c r="E286" s="62">
        <f t="shared" si="23"/>
        <v>39.79</v>
      </c>
      <c r="F286" s="62">
        <f t="shared" si="23"/>
        <v>213.96999999999997</v>
      </c>
      <c r="G286" s="62">
        <f t="shared" si="23"/>
        <v>1378.9</v>
      </c>
      <c r="H286" s="62">
        <f t="shared" si="23"/>
        <v>0.78</v>
      </c>
      <c r="I286" s="62">
        <f t="shared" si="23"/>
        <v>178.74</v>
      </c>
      <c r="J286" s="62">
        <f t="shared" si="23"/>
        <v>40</v>
      </c>
      <c r="K286" s="62">
        <f t="shared" si="23"/>
        <v>274.71000000000004</v>
      </c>
      <c r="L286" s="62">
        <f t="shared" si="23"/>
        <v>801.91000000000008</v>
      </c>
      <c r="M286" s="62">
        <f t="shared" si="23"/>
        <v>168.9</v>
      </c>
      <c r="N286" s="62">
        <f t="shared" si="23"/>
        <v>16.270000000000003</v>
      </c>
    </row>
    <row r="287" spans="1:16" ht="15.75">
      <c r="A287" s="22"/>
      <c r="B287" s="64"/>
      <c r="C287" s="81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</row>
    <row r="288" spans="1:16" ht="15.75">
      <c r="A288" s="22"/>
      <c r="B288" s="64"/>
      <c r="C288" s="81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ht="15.75">
      <c r="A289" s="22"/>
      <c r="B289" s="64"/>
      <c r="C289" s="81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</row>
    <row r="290" spans="1:14" ht="15.75">
      <c r="A290" s="22"/>
      <c r="B290" s="64"/>
      <c r="C290" s="81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</row>
    <row r="291" spans="1:14" ht="15.75">
      <c r="A291" s="22"/>
      <c r="B291" s="64"/>
      <c r="C291" s="81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</row>
    <row r="295" spans="1:14">
      <c r="A295" s="199"/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</row>
    <row r="296" spans="1:14">
      <c r="A296" s="199"/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</row>
    <row r="297" spans="1:14">
      <c r="A297" s="203" t="s">
        <v>113</v>
      </c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</row>
    <row r="298" spans="1:14">
      <c r="A298" s="196" t="s">
        <v>63</v>
      </c>
      <c r="B298" s="196"/>
      <c r="C298" s="196"/>
      <c r="D298" s="197"/>
      <c r="E298" s="197"/>
      <c r="F298" s="197"/>
      <c r="G298" s="196"/>
      <c r="H298" s="197"/>
      <c r="I298" s="197"/>
      <c r="J298" s="197"/>
      <c r="K298" s="197"/>
      <c r="L298" s="197"/>
      <c r="M298" s="197"/>
      <c r="N298" s="197"/>
    </row>
    <row r="299" spans="1:14" ht="30">
      <c r="A299" s="16" t="s">
        <v>9</v>
      </c>
      <c r="B299" s="16" t="s">
        <v>10</v>
      </c>
      <c r="C299" s="204" t="s">
        <v>53</v>
      </c>
      <c r="D299" s="201" t="s">
        <v>11</v>
      </c>
      <c r="E299" s="200"/>
      <c r="F299" s="202"/>
      <c r="G299" s="16" t="s">
        <v>12</v>
      </c>
      <c r="H299" s="201" t="s">
        <v>13</v>
      </c>
      <c r="I299" s="200"/>
      <c r="J299" s="200"/>
      <c r="K299" s="200" t="s">
        <v>14</v>
      </c>
      <c r="L299" s="200"/>
      <c r="M299" s="200"/>
      <c r="N299" s="200"/>
    </row>
    <row r="300" spans="1:14">
      <c r="A300" s="41" t="s">
        <v>15</v>
      </c>
      <c r="B300" s="23"/>
      <c r="C300" s="205"/>
      <c r="D300" s="42" t="s">
        <v>16</v>
      </c>
      <c r="E300" s="10" t="s">
        <v>17</v>
      </c>
      <c r="F300" s="43" t="s">
        <v>18</v>
      </c>
      <c r="G300" s="44" t="s">
        <v>19</v>
      </c>
      <c r="H300" s="42" t="s">
        <v>68</v>
      </c>
      <c r="I300" s="10" t="s">
        <v>20</v>
      </c>
      <c r="J300" s="10" t="s">
        <v>21</v>
      </c>
      <c r="K300" s="10" t="s">
        <v>22</v>
      </c>
      <c r="L300" s="10" t="s">
        <v>23</v>
      </c>
      <c r="M300" s="10" t="s">
        <v>24</v>
      </c>
      <c r="N300" s="10" t="s">
        <v>25</v>
      </c>
    </row>
    <row r="301" spans="1:14">
      <c r="A301" s="23"/>
      <c r="B301" s="24" t="s">
        <v>26</v>
      </c>
      <c r="C301" s="41"/>
      <c r="D301" s="10"/>
      <c r="E301" s="10"/>
      <c r="F301" s="10"/>
      <c r="G301" s="41"/>
      <c r="H301" s="10"/>
      <c r="I301" s="10"/>
      <c r="J301" s="10"/>
      <c r="K301" s="10"/>
      <c r="L301" s="10"/>
      <c r="M301" s="10"/>
      <c r="N301" s="10"/>
    </row>
    <row r="302" spans="1:14" s="51" customFormat="1">
      <c r="A302" s="104">
        <v>297</v>
      </c>
      <c r="B302" s="101" t="s">
        <v>130</v>
      </c>
      <c r="C302" s="105" t="s">
        <v>132</v>
      </c>
      <c r="D302" s="103">
        <v>45.44</v>
      </c>
      <c r="E302" s="103">
        <v>32.82</v>
      </c>
      <c r="F302" s="103">
        <v>58.1</v>
      </c>
      <c r="G302" s="103">
        <v>702.4</v>
      </c>
      <c r="H302" s="103">
        <v>0.16</v>
      </c>
      <c r="I302" s="103">
        <v>1.56</v>
      </c>
      <c r="J302" s="103">
        <v>50</v>
      </c>
      <c r="K302" s="103">
        <v>642</v>
      </c>
      <c r="L302" s="103">
        <v>458.33</v>
      </c>
      <c r="M302" s="103">
        <v>58.33</v>
      </c>
      <c r="N302" s="103">
        <v>1.7</v>
      </c>
    </row>
    <row r="303" spans="1:14" s="51" customFormat="1" hidden="1">
      <c r="A303" s="49"/>
      <c r="B303" s="26"/>
      <c r="C303" s="50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s="51" customFormat="1">
      <c r="A304" s="5">
        <v>588</v>
      </c>
      <c r="B304" s="26" t="s">
        <v>39</v>
      </c>
      <c r="C304" s="4">
        <v>200</v>
      </c>
      <c r="D304" s="8">
        <v>0.56000000000000005</v>
      </c>
      <c r="E304" s="8">
        <v>0</v>
      </c>
      <c r="F304" s="8">
        <v>27.89</v>
      </c>
      <c r="G304" s="8">
        <v>113.79</v>
      </c>
      <c r="H304" s="8">
        <v>0.01</v>
      </c>
      <c r="I304" s="8">
        <v>0.7</v>
      </c>
      <c r="J304" s="8">
        <v>0.7</v>
      </c>
      <c r="K304" s="8">
        <v>12</v>
      </c>
      <c r="L304" s="8">
        <v>22.6</v>
      </c>
      <c r="M304" s="8">
        <v>4</v>
      </c>
      <c r="N304" s="8">
        <v>0.8</v>
      </c>
    </row>
    <row r="305" spans="1:16" s="51" customFormat="1">
      <c r="A305" s="49" t="s">
        <v>54</v>
      </c>
      <c r="B305" s="35" t="s">
        <v>103</v>
      </c>
      <c r="C305" s="50">
        <v>50</v>
      </c>
      <c r="D305" s="13">
        <v>2.56</v>
      </c>
      <c r="E305" s="13">
        <v>6.72</v>
      </c>
      <c r="F305" s="13">
        <v>27.44</v>
      </c>
      <c r="G305" s="13">
        <v>180.68</v>
      </c>
      <c r="H305" s="13">
        <v>0.04</v>
      </c>
      <c r="I305" s="13">
        <v>0</v>
      </c>
      <c r="J305" s="13">
        <v>47.88</v>
      </c>
      <c r="K305" s="13">
        <v>9.31</v>
      </c>
      <c r="L305" s="13">
        <v>26.6</v>
      </c>
      <c r="M305" s="13">
        <v>3.99</v>
      </c>
      <c r="N305" s="13">
        <v>0.27</v>
      </c>
    </row>
    <row r="306" spans="1:16" s="51" customFormat="1">
      <c r="A306" s="104" t="s">
        <v>54</v>
      </c>
      <c r="B306" s="102" t="s">
        <v>2</v>
      </c>
      <c r="C306" s="105">
        <v>200</v>
      </c>
      <c r="D306" s="103">
        <v>5.8</v>
      </c>
      <c r="E306" s="103">
        <v>5</v>
      </c>
      <c r="F306" s="103">
        <v>23.4</v>
      </c>
      <c r="G306" s="103">
        <v>112.24</v>
      </c>
      <c r="H306" s="103">
        <v>0.08</v>
      </c>
      <c r="I306" s="103">
        <v>1.4</v>
      </c>
      <c r="J306" s="103">
        <v>40</v>
      </c>
      <c r="K306" s="103">
        <v>240</v>
      </c>
      <c r="L306" s="103">
        <v>180</v>
      </c>
      <c r="M306" s="103">
        <v>28</v>
      </c>
      <c r="N306" s="103">
        <v>0.2</v>
      </c>
    </row>
    <row r="307" spans="1:16" s="51" customFormat="1">
      <c r="A307" s="49" t="s">
        <v>54</v>
      </c>
      <c r="B307" s="26" t="s">
        <v>48</v>
      </c>
      <c r="C307" s="50">
        <v>50</v>
      </c>
      <c r="D307" s="13">
        <v>3.8</v>
      </c>
      <c r="E307" s="13">
        <v>0.4</v>
      </c>
      <c r="F307" s="13">
        <v>24.1</v>
      </c>
      <c r="G307" s="13">
        <v>116.49</v>
      </c>
      <c r="H307" s="13">
        <v>0.06</v>
      </c>
      <c r="I307" s="13">
        <v>0</v>
      </c>
      <c r="J307" s="13">
        <v>0</v>
      </c>
      <c r="K307" s="13">
        <v>10</v>
      </c>
      <c r="L307" s="13">
        <v>32</v>
      </c>
      <c r="M307" s="13">
        <v>7</v>
      </c>
      <c r="N307" s="13">
        <v>0.6</v>
      </c>
      <c r="P307" s="19"/>
    </row>
    <row r="308" spans="1:16" s="21" customFormat="1">
      <c r="A308" s="68" t="s">
        <v>54</v>
      </c>
      <c r="B308" s="35" t="s">
        <v>30</v>
      </c>
      <c r="C308" s="69">
        <v>25</v>
      </c>
      <c r="D308" s="70">
        <v>1.4</v>
      </c>
      <c r="E308" s="70">
        <v>0.3</v>
      </c>
      <c r="F308" s="70">
        <v>12.35</v>
      </c>
      <c r="G308" s="70">
        <v>47.5</v>
      </c>
      <c r="H308" s="70">
        <v>0.02</v>
      </c>
      <c r="I308" s="70">
        <v>0</v>
      </c>
      <c r="J308" s="70">
        <v>0</v>
      </c>
      <c r="K308" s="70">
        <v>6</v>
      </c>
      <c r="L308" s="70">
        <v>26.5</v>
      </c>
      <c r="M308" s="70">
        <v>6</v>
      </c>
      <c r="N308" s="70">
        <v>0.8</v>
      </c>
    </row>
    <row r="309" spans="1:16" s="51" customFormat="1" ht="15.75">
      <c r="A309" s="26"/>
      <c r="B309" s="28" t="s">
        <v>27</v>
      </c>
      <c r="C309" s="50"/>
      <c r="D309" s="55">
        <f>SUM(D302:D308)</f>
        <v>59.559999999999995</v>
      </c>
      <c r="E309" s="55">
        <f t="shared" ref="E309:N309" si="24">SUM(E302:E308)</f>
        <v>45.239999999999995</v>
      </c>
      <c r="F309" s="55">
        <f t="shared" si="24"/>
        <v>173.28</v>
      </c>
      <c r="G309" s="55">
        <f t="shared" si="24"/>
        <v>1273.0999999999999</v>
      </c>
      <c r="H309" s="55">
        <f t="shared" si="24"/>
        <v>0.37000000000000005</v>
      </c>
      <c r="I309" s="55">
        <f t="shared" si="24"/>
        <v>3.6599999999999997</v>
      </c>
      <c r="J309" s="55">
        <f t="shared" si="24"/>
        <v>138.58000000000001</v>
      </c>
      <c r="K309" s="55">
        <f t="shared" si="24"/>
        <v>919.31</v>
      </c>
      <c r="L309" s="55">
        <f t="shared" si="24"/>
        <v>746.03</v>
      </c>
      <c r="M309" s="55">
        <f t="shared" si="24"/>
        <v>107.32</v>
      </c>
      <c r="N309" s="55">
        <f t="shared" si="24"/>
        <v>4.37</v>
      </c>
    </row>
    <row r="310" spans="1:16" s="51" customFormat="1">
      <c r="A310" s="26"/>
      <c r="B310" s="29" t="s">
        <v>28</v>
      </c>
      <c r="C310" s="50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6" s="51" customFormat="1">
      <c r="A311" s="49">
        <v>70</v>
      </c>
      <c r="B311" s="26" t="s">
        <v>3</v>
      </c>
      <c r="C311" s="50">
        <v>100</v>
      </c>
      <c r="D311" s="13">
        <v>0.84</v>
      </c>
      <c r="E311" s="13">
        <v>0.12</v>
      </c>
      <c r="F311" s="13">
        <v>2.2799999999999998</v>
      </c>
      <c r="G311" s="13">
        <v>19.2</v>
      </c>
      <c r="H311" s="13">
        <v>0</v>
      </c>
      <c r="I311" s="13">
        <v>0</v>
      </c>
      <c r="J311" s="13">
        <v>0</v>
      </c>
      <c r="K311" s="13">
        <v>40.799999999999997</v>
      </c>
      <c r="L311" s="13">
        <v>30</v>
      </c>
      <c r="M311" s="13">
        <v>14</v>
      </c>
      <c r="N311" s="13">
        <v>0.6</v>
      </c>
      <c r="P311" s="52"/>
    </row>
    <row r="312" spans="1:16" s="51" customFormat="1" ht="30">
      <c r="A312" s="100">
        <v>63</v>
      </c>
      <c r="B312" s="26" t="s">
        <v>111</v>
      </c>
      <c r="C312" s="4">
        <v>250</v>
      </c>
      <c r="D312" s="8">
        <v>10.51</v>
      </c>
      <c r="E312" s="8">
        <v>16.03</v>
      </c>
      <c r="F312" s="8">
        <v>9.4</v>
      </c>
      <c r="G312" s="8">
        <v>224.15</v>
      </c>
      <c r="H312" s="8">
        <v>0.06</v>
      </c>
      <c r="I312" s="8">
        <v>5.03</v>
      </c>
      <c r="J312" s="8">
        <v>0.93</v>
      </c>
      <c r="K312" s="8">
        <v>11.1</v>
      </c>
      <c r="L312" s="8">
        <v>45.94</v>
      </c>
      <c r="M312" s="8">
        <v>6.55</v>
      </c>
      <c r="N312" s="8">
        <v>0.25</v>
      </c>
      <c r="P312" s="52"/>
    </row>
    <row r="313" spans="1:16" s="51" customFormat="1">
      <c r="A313" s="26">
        <v>658</v>
      </c>
      <c r="B313" s="33" t="s">
        <v>7</v>
      </c>
      <c r="C313" s="50">
        <v>100</v>
      </c>
      <c r="D313" s="13">
        <v>17.2</v>
      </c>
      <c r="E313" s="13">
        <v>22.4</v>
      </c>
      <c r="F313" s="13">
        <v>5.6</v>
      </c>
      <c r="G313" s="13">
        <v>300</v>
      </c>
      <c r="H313" s="13">
        <v>0.08</v>
      </c>
      <c r="I313" s="13">
        <v>0.2</v>
      </c>
      <c r="J313" s="13">
        <v>0</v>
      </c>
      <c r="K313" s="13">
        <v>46.6</v>
      </c>
      <c r="L313" s="13">
        <v>129</v>
      </c>
      <c r="M313" s="13">
        <v>125.6</v>
      </c>
      <c r="N313" s="13">
        <v>3</v>
      </c>
    </row>
    <row r="314" spans="1:16" s="51" customFormat="1">
      <c r="A314" s="49">
        <v>273</v>
      </c>
      <c r="B314" s="26" t="s">
        <v>51</v>
      </c>
      <c r="C314" s="50">
        <v>180</v>
      </c>
      <c r="D314" s="13">
        <v>6.48</v>
      </c>
      <c r="E314" s="13">
        <v>4.4000000000000004</v>
      </c>
      <c r="F314" s="13">
        <v>37.5</v>
      </c>
      <c r="G314" s="13">
        <v>183.5</v>
      </c>
      <c r="H314" s="13">
        <v>7.0000000000000007E-2</v>
      </c>
      <c r="I314" s="13">
        <v>0</v>
      </c>
      <c r="J314" s="13">
        <v>0</v>
      </c>
      <c r="K314" s="13">
        <v>12.5</v>
      </c>
      <c r="L314" s="13">
        <v>41.4</v>
      </c>
      <c r="M314" s="13">
        <v>11.25</v>
      </c>
      <c r="N314" s="13">
        <v>1.1200000000000001</v>
      </c>
    </row>
    <row r="315" spans="1:16" s="51" customFormat="1">
      <c r="A315" s="5">
        <v>284</v>
      </c>
      <c r="B315" s="35" t="s">
        <v>60</v>
      </c>
      <c r="C315" s="4">
        <v>200</v>
      </c>
      <c r="D315" s="8">
        <v>0.25</v>
      </c>
      <c r="E315" s="8">
        <v>0.25</v>
      </c>
      <c r="F315" s="8">
        <v>25.35</v>
      </c>
      <c r="G315" s="8">
        <v>104.07</v>
      </c>
      <c r="H315" s="8">
        <v>1</v>
      </c>
      <c r="I315" s="8">
        <v>5.4</v>
      </c>
      <c r="J315" s="8">
        <v>0</v>
      </c>
      <c r="K315" s="8">
        <v>12</v>
      </c>
      <c r="L315" s="8">
        <v>34.32</v>
      </c>
      <c r="M315" s="8">
        <v>4</v>
      </c>
      <c r="N315" s="8">
        <v>0.8</v>
      </c>
    </row>
    <row r="316" spans="1:16" s="51" customFormat="1">
      <c r="A316" s="49" t="s">
        <v>54</v>
      </c>
      <c r="B316" s="27" t="s">
        <v>2</v>
      </c>
      <c r="C316" s="50">
        <v>200</v>
      </c>
      <c r="D316" s="13">
        <v>5.8</v>
      </c>
      <c r="E316" s="13">
        <v>5</v>
      </c>
      <c r="F316" s="13">
        <v>23.4</v>
      </c>
      <c r="G316" s="13">
        <v>112.24</v>
      </c>
      <c r="H316" s="13">
        <v>0.08</v>
      </c>
      <c r="I316" s="13">
        <v>1.4</v>
      </c>
      <c r="J316" s="13">
        <v>40</v>
      </c>
      <c r="K316" s="13">
        <v>240</v>
      </c>
      <c r="L316" s="13">
        <v>180</v>
      </c>
      <c r="M316" s="13">
        <v>28</v>
      </c>
      <c r="N316" s="13">
        <v>0.2</v>
      </c>
    </row>
    <row r="317" spans="1:16" s="51" customFormat="1">
      <c r="A317" s="49" t="s">
        <v>54</v>
      </c>
      <c r="B317" s="26" t="s">
        <v>48</v>
      </c>
      <c r="C317" s="50">
        <v>50</v>
      </c>
      <c r="D317" s="13">
        <v>3.8</v>
      </c>
      <c r="E317" s="13">
        <v>0.4</v>
      </c>
      <c r="F317" s="13">
        <v>24.1</v>
      </c>
      <c r="G317" s="13">
        <v>116.49</v>
      </c>
      <c r="H317" s="13">
        <v>0.06</v>
      </c>
      <c r="I317" s="13">
        <v>0</v>
      </c>
      <c r="J317" s="13">
        <v>0</v>
      </c>
      <c r="K317" s="13">
        <v>10</v>
      </c>
      <c r="L317" s="13">
        <v>32</v>
      </c>
      <c r="M317" s="13">
        <v>7</v>
      </c>
      <c r="N317" s="13">
        <v>0.6</v>
      </c>
      <c r="P317" s="54"/>
    </row>
    <row r="318" spans="1:16" s="51" customFormat="1">
      <c r="A318" s="49" t="s">
        <v>54</v>
      </c>
      <c r="B318" s="26" t="s">
        <v>30</v>
      </c>
      <c r="C318" s="50">
        <v>35</v>
      </c>
      <c r="D318" s="13">
        <v>1.96</v>
      </c>
      <c r="E318" s="13">
        <v>0.42</v>
      </c>
      <c r="F318" s="13">
        <v>17.29</v>
      </c>
      <c r="G318" s="13">
        <v>66.5</v>
      </c>
      <c r="H318" s="13">
        <v>0.04</v>
      </c>
      <c r="I318" s="13">
        <v>0</v>
      </c>
      <c r="J318" s="13">
        <v>0</v>
      </c>
      <c r="K318" s="13">
        <v>8.4</v>
      </c>
      <c r="L318" s="13">
        <v>37.1</v>
      </c>
      <c r="M318" s="13">
        <v>8.4</v>
      </c>
      <c r="N318" s="13">
        <v>1.1200000000000001</v>
      </c>
      <c r="P318" s="54"/>
    </row>
    <row r="319" spans="1:16" s="51" customFormat="1" ht="15.75">
      <c r="A319" s="26"/>
      <c r="B319" s="28" t="s">
        <v>29</v>
      </c>
      <c r="C319" s="50"/>
      <c r="D319" s="55">
        <f>SUM(D311:D318)</f>
        <v>46.839999999999996</v>
      </c>
      <c r="E319" s="55">
        <f t="shared" ref="E319:N319" si="25">SUM(E311:E318)</f>
        <v>49.019999999999996</v>
      </c>
      <c r="F319" s="55">
        <f t="shared" si="25"/>
        <v>144.91999999999999</v>
      </c>
      <c r="G319" s="55">
        <f t="shared" si="25"/>
        <v>1126.1500000000001</v>
      </c>
      <c r="H319" s="55">
        <f t="shared" si="25"/>
        <v>1.3900000000000001</v>
      </c>
      <c r="I319" s="55">
        <f t="shared" si="25"/>
        <v>12.030000000000001</v>
      </c>
      <c r="J319" s="55">
        <f t="shared" si="25"/>
        <v>40.93</v>
      </c>
      <c r="K319" s="55">
        <f t="shared" si="25"/>
        <v>381.4</v>
      </c>
      <c r="L319" s="55">
        <f t="shared" si="25"/>
        <v>529.76</v>
      </c>
      <c r="M319" s="55">
        <f t="shared" si="25"/>
        <v>204.8</v>
      </c>
      <c r="N319" s="55">
        <f t="shared" si="25"/>
        <v>7.69</v>
      </c>
    </row>
    <row r="320" spans="1:16" ht="15.75">
      <c r="A320" s="36"/>
      <c r="B320" s="31" t="s">
        <v>40</v>
      </c>
      <c r="C320" s="75"/>
      <c r="D320" s="62">
        <f>D309+D319</f>
        <v>106.39999999999999</v>
      </c>
      <c r="E320" s="62">
        <f t="shared" ref="E320:N320" si="26">E309+E319</f>
        <v>94.259999999999991</v>
      </c>
      <c r="F320" s="62">
        <f t="shared" si="26"/>
        <v>318.2</v>
      </c>
      <c r="G320" s="62">
        <f t="shared" si="26"/>
        <v>2399.25</v>
      </c>
      <c r="H320" s="62">
        <f t="shared" si="26"/>
        <v>1.7600000000000002</v>
      </c>
      <c r="I320" s="62">
        <f t="shared" si="26"/>
        <v>15.690000000000001</v>
      </c>
      <c r="J320" s="62">
        <f t="shared" si="26"/>
        <v>179.51000000000002</v>
      </c>
      <c r="K320" s="62">
        <f t="shared" si="26"/>
        <v>1300.71</v>
      </c>
      <c r="L320" s="62">
        <f t="shared" si="26"/>
        <v>1275.79</v>
      </c>
      <c r="M320" s="62">
        <f t="shared" si="26"/>
        <v>312.12</v>
      </c>
      <c r="N320" s="62">
        <f t="shared" si="26"/>
        <v>12.06</v>
      </c>
    </row>
    <row r="321" spans="1:16" ht="15.75">
      <c r="A321" s="17"/>
      <c r="B321" s="17"/>
      <c r="C321" s="92"/>
      <c r="D321" s="92"/>
      <c r="E321" s="206"/>
      <c r="F321" s="206"/>
      <c r="G321" s="92"/>
      <c r="H321" s="92"/>
      <c r="I321" s="92"/>
      <c r="J321" s="92"/>
      <c r="K321" s="92"/>
      <c r="L321" s="92"/>
      <c r="M321" s="92"/>
      <c r="N321" s="92"/>
    </row>
    <row r="322" spans="1:16" ht="15.75">
      <c r="A322" s="17"/>
      <c r="B322" s="17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6" ht="15.75">
      <c r="A323" s="17"/>
      <c r="B323" s="17"/>
      <c r="C323" s="92"/>
      <c r="D323" s="92"/>
      <c r="E323" s="206"/>
      <c r="F323" s="206"/>
      <c r="G323" s="92"/>
      <c r="H323" s="92"/>
      <c r="I323" s="92"/>
      <c r="J323" s="92"/>
      <c r="K323" s="92"/>
      <c r="L323" s="92"/>
      <c r="M323" s="92"/>
      <c r="N323" s="92"/>
    </row>
    <row r="327" spans="1:16">
      <c r="A327" s="199"/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</row>
    <row r="328" spans="1:16">
      <c r="A328" s="199"/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</row>
    <row r="329" spans="1:16">
      <c r="A329" s="203" t="s">
        <v>114</v>
      </c>
      <c r="B329" s="203"/>
      <c r="C329" s="203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</row>
    <row r="330" spans="1:16">
      <c r="A330" s="196" t="s">
        <v>63</v>
      </c>
      <c r="B330" s="196"/>
      <c r="C330" s="196"/>
      <c r="D330" s="197"/>
      <c r="E330" s="197"/>
      <c r="F330" s="197"/>
      <c r="G330" s="196"/>
      <c r="H330" s="197"/>
      <c r="I330" s="197"/>
      <c r="J330" s="197"/>
      <c r="K330" s="197"/>
      <c r="L330" s="197"/>
      <c r="M330" s="197"/>
      <c r="N330" s="197"/>
    </row>
    <row r="331" spans="1:16" ht="30">
      <c r="A331" s="16" t="s">
        <v>9</v>
      </c>
      <c r="B331" s="16" t="s">
        <v>10</v>
      </c>
      <c r="C331" s="204" t="s">
        <v>53</v>
      </c>
      <c r="D331" s="201" t="s">
        <v>11</v>
      </c>
      <c r="E331" s="200"/>
      <c r="F331" s="202"/>
      <c r="G331" s="16" t="s">
        <v>12</v>
      </c>
      <c r="H331" s="201" t="s">
        <v>13</v>
      </c>
      <c r="I331" s="200"/>
      <c r="J331" s="200"/>
      <c r="K331" s="200" t="s">
        <v>14</v>
      </c>
      <c r="L331" s="200"/>
      <c r="M331" s="200"/>
      <c r="N331" s="200"/>
    </row>
    <row r="332" spans="1:16">
      <c r="A332" s="41" t="s">
        <v>15</v>
      </c>
      <c r="B332" s="23"/>
      <c r="C332" s="205"/>
      <c r="D332" s="42" t="s">
        <v>16</v>
      </c>
      <c r="E332" s="10" t="s">
        <v>17</v>
      </c>
      <c r="F332" s="43" t="s">
        <v>18</v>
      </c>
      <c r="G332" s="44" t="s">
        <v>19</v>
      </c>
      <c r="H332" s="42" t="s">
        <v>68</v>
      </c>
      <c r="I332" s="10" t="s">
        <v>20</v>
      </c>
      <c r="J332" s="10" t="s">
        <v>21</v>
      </c>
      <c r="K332" s="10" t="s">
        <v>22</v>
      </c>
      <c r="L332" s="10" t="s">
        <v>23</v>
      </c>
      <c r="M332" s="10" t="s">
        <v>24</v>
      </c>
      <c r="N332" s="10" t="s">
        <v>25</v>
      </c>
    </row>
    <row r="333" spans="1:16">
      <c r="A333" s="23"/>
      <c r="B333" s="24" t="s">
        <v>26</v>
      </c>
      <c r="C333" s="41"/>
      <c r="D333" s="10"/>
      <c r="E333" s="10"/>
      <c r="F333" s="10"/>
      <c r="G333" s="41"/>
      <c r="H333" s="10"/>
      <c r="I333" s="10"/>
      <c r="J333" s="10"/>
      <c r="K333" s="10"/>
      <c r="L333" s="10"/>
      <c r="M333" s="10"/>
      <c r="N333" s="10"/>
    </row>
    <row r="334" spans="1:16">
      <c r="A334" s="72">
        <v>449</v>
      </c>
      <c r="B334" s="23" t="s">
        <v>64</v>
      </c>
      <c r="C334" s="10">
        <v>250</v>
      </c>
      <c r="D334" s="73">
        <v>20.82</v>
      </c>
      <c r="E334" s="73">
        <v>20.62</v>
      </c>
      <c r="F334" s="73">
        <v>49.38</v>
      </c>
      <c r="G334" s="73">
        <v>490.7</v>
      </c>
      <c r="H334" s="73">
        <v>0.09</v>
      </c>
      <c r="I334" s="73">
        <v>11.66</v>
      </c>
      <c r="J334" s="73">
        <v>0</v>
      </c>
      <c r="K334" s="73">
        <v>42.98</v>
      </c>
      <c r="L334" s="73">
        <v>139.80000000000001</v>
      </c>
      <c r="M334" s="73">
        <v>49</v>
      </c>
      <c r="N334" s="73">
        <v>2.25</v>
      </c>
    </row>
    <row r="335" spans="1:16">
      <c r="A335" s="5">
        <v>70</v>
      </c>
      <c r="B335" s="30" t="s">
        <v>94</v>
      </c>
      <c r="C335" s="11">
        <v>50</v>
      </c>
      <c r="D335" s="8">
        <v>0.42</v>
      </c>
      <c r="E335" s="8">
        <v>0.06</v>
      </c>
      <c r="F335" s="8">
        <v>1.1399999999999999</v>
      </c>
      <c r="G335" s="8">
        <v>9.6</v>
      </c>
      <c r="H335" s="8">
        <v>0.01</v>
      </c>
      <c r="I335" s="8">
        <v>0</v>
      </c>
      <c r="J335" s="8">
        <v>0.01</v>
      </c>
      <c r="K335" s="8">
        <v>24.5</v>
      </c>
      <c r="L335" s="8">
        <v>25</v>
      </c>
      <c r="M335" s="8">
        <v>0</v>
      </c>
      <c r="N335" s="8">
        <v>0.4</v>
      </c>
    </row>
    <row r="336" spans="1:16" s="51" customFormat="1">
      <c r="A336" s="7">
        <v>294</v>
      </c>
      <c r="B336" s="26" t="s">
        <v>65</v>
      </c>
      <c r="C336" s="4">
        <v>200</v>
      </c>
      <c r="D336" s="8">
        <v>7.0000000000000007E-2</v>
      </c>
      <c r="E336" s="8">
        <v>0.01</v>
      </c>
      <c r="F336" s="8">
        <v>15.31</v>
      </c>
      <c r="G336" s="8">
        <v>61.62</v>
      </c>
      <c r="H336" s="8">
        <v>0</v>
      </c>
      <c r="I336" s="8">
        <v>2.2000000000000002</v>
      </c>
      <c r="J336" s="8">
        <v>0</v>
      </c>
      <c r="K336" s="8">
        <v>12</v>
      </c>
      <c r="L336" s="8">
        <v>8</v>
      </c>
      <c r="M336" s="8">
        <v>4</v>
      </c>
      <c r="N336" s="8">
        <v>0.8</v>
      </c>
      <c r="P336" s="52"/>
    </row>
    <row r="337" spans="1:16" s="51" customFormat="1" hidden="1">
      <c r="A337" s="49"/>
      <c r="B337" s="26"/>
      <c r="C337" s="50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54"/>
    </row>
    <row r="338" spans="1:16" s="51" customFormat="1" hidden="1">
      <c r="A338" s="49"/>
      <c r="B338" s="26"/>
      <c r="C338" s="50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54"/>
      <c r="P338" s="54"/>
    </row>
    <row r="339" spans="1:16" s="51" customFormat="1">
      <c r="A339" s="2" t="s">
        <v>54</v>
      </c>
      <c r="B339" s="25" t="s">
        <v>110</v>
      </c>
      <c r="C339" s="1">
        <v>50</v>
      </c>
      <c r="D339" s="8">
        <v>2.56</v>
      </c>
      <c r="E339" s="8">
        <v>6.72</v>
      </c>
      <c r="F339" s="8">
        <v>27.44</v>
      </c>
      <c r="G339" s="8">
        <v>180.68</v>
      </c>
      <c r="H339" s="8">
        <v>0.04</v>
      </c>
      <c r="I339" s="8">
        <v>0</v>
      </c>
      <c r="J339" s="8">
        <v>47.88</v>
      </c>
      <c r="K339" s="8">
        <v>9.31</v>
      </c>
      <c r="L339" s="8">
        <v>26.6</v>
      </c>
      <c r="M339" s="8">
        <v>3.99</v>
      </c>
      <c r="N339" s="8">
        <v>0.27</v>
      </c>
      <c r="O339" s="54"/>
      <c r="P339" s="54"/>
    </row>
    <row r="340" spans="1:16" s="51" customFormat="1">
      <c r="A340" s="49" t="s">
        <v>54</v>
      </c>
      <c r="B340" s="26" t="s">
        <v>48</v>
      </c>
      <c r="C340" s="50">
        <v>50</v>
      </c>
      <c r="D340" s="13">
        <v>3.8</v>
      </c>
      <c r="E340" s="13">
        <v>0.4</v>
      </c>
      <c r="F340" s="13">
        <v>24.1</v>
      </c>
      <c r="G340" s="13">
        <v>116.49</v>
      </c>
      <c r="H340" s="13">
        <v>0.06</v>
      </c>
      <c r="I340" s="13">
        <v>0</v>
      </c>
      <c r="J340" s="13">
        <v>0</v>
      </c>
      <c r="K340" s="13">
        <v>10</v>
      </c>
      <c r="L340" s="13">
        <v>32</v>
      </c>
      <c r="M340" s="13">
        <v>7</v>
      </c>
      <c r="N340" s="13">
        <v>0.6</v>
      </c>
      <c r="P340" s="19"/>
    </row>
    <row r="341" spans="1:16" s="88" customFormat="1">
      <c r="A341" s="85" t="s">
        <v>54</v>
      </c>
      <c r="B341" s="34" t="s">
        <v>30</v>
      </c>
      <c r="C341" s="86">
        <v>25</v>
      </c>
      <c r="D341" s="87">
        <v>1.4</v>
      </c>
      <c r="E341" s="87">
        <v>0.3</v>
      </c>
      <c r="F341" s="87">
        <v>12.35</v>
      </c>
      <c r="G341" s="87">
        <v>47.5</v>
      </c>
      <c r="H341" s="87">
        <v>0.02</v>
      </c>
      <c r="I341" s="87">
        <v>0</v>
      </c>
      <c r="J341" s="87">
        <v>0</v>
      </c>
      <c r="K341" s="87">
        <v>6</v>
      </c>
      <c r="L341" s="87">
        <v>26.5</v>
      </c>
      <c r="M341" s="87">
        <v>6</v>
      </c>
      <c r="N341" s="87">
        <v>0.8</v>
      </c>
    </row>
    <row r="342" spans="1:16" ht="15.75">
      <c r="A342" s="25"/>
      <c r="B342" s="89" t="s">
        <v>27</v>
      </c>
      <c r="C342" s="10"/>
      <c r="D342" s="55">
        <f>SUM(D334:D341)</f>
        <v>29.07</v>
      </c>
      <c r="E342" s="55">
        <f t="shared" ref="E342:N342" si="27">SUM(E334:E341)</f>
        <v>28.11</v>
      </c>
      <c r="F342" s="55">
        <f t="shared" si="27"/>
        <v>129.72</v>
      </c>
      <c r="G342" s="55">
        <f t="shared" si="27"/>
        <v>906.58999999999992</v>
      </c>
      <c r="H342" s="55">
        <f t="shared" si="27"/>
        <v>0.21999999999999997</v>
      </c>
      <c r="I342" s="55">
        <f t="shared" si="27"/>
        <v>13.86</v>
      </c>
      <c r="J342" s="55">
        <f t="shared" si="27"/>
        <v>47.89</v>
      </c>
      <c r="K342" s="55">
        <f t="shared" si="27"/>
        <v>104.78999999999999</v>
      </c>
      <c r="L342" s="55">
        <f t="shared" si="27"/>
        <v>257.89999999999998</v>
      </c>
      <c r="M342" s="55">
        <f t="shared" si="27"/>
        <v>69.990000000000009</v>
      </c>
      <c r="N342" s="55">
        <f t="shared" si="27"/>
        <v>5.12</v>
      </c>
    </row>
    <row r="343" spans="1:16" s="21" customFormat="1">
      <c r="A343" s="35"/>
      <c r="B343" s="37" t="s">
        <v>28</v>
      </c>
      <c r="C343" s="69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</row>
    <row r="344" spans="1:16" s="21" customFormat="1">
      <c r="A344" s="49">
        <v>70</v>
      </c>
      <c r="B344" s="26" t="s">
        <v>3</v>
      </c>
      <c r="C344" s="50">
        <v>100</v>
      </c>
      <c r="D344" s="13">
        <v>0.84</v>
      </c>
      <c r="E344" s="13">
        <v>0.12</v>
      </c>
      <c r="F344" s="13">
        <v>2.2799999999999998</v>
      </c>
      <c r="G344" s="13">
        <v>19.2</v>
      </c>
      <c r="H344" s="13">
        <v>0</v>
      </c>
      <c r="I344" s="13">
        <v>0</v>
      </c>
      <c r="J344" s="13">
        <v>0</v>
      </c>
      <c r="K344" s="13">
        <v>40.799999999999997</v>
      </c>
      <c r="L344" s="13">
        <v>30</v>
      </c>
      <c r="M344" s="13">
        <v>14</v>
      </c>
      <c r="N344" s="13">
        <v>0.6</v>
      </c>
      <c r="P344" s="52"/>
    </row>
    <row r="345" spans="1:16" s="51" customFormat="1">
      <c r="A345" s="100">
        <v>97.225999999999999</v>
      </c>
      <c r="B345" s="26" t="s">
        <v>35</v>
      </c>
      <c r="C345" s="4">
        <v>250</v>
      </c>
      <c r="D345" s="8">
        <v>9.08</v>
      </c>
      <c r="E345" s="8">
        <v>7.56</v>
      </c>
      <c r="F345" s="8">
        <v>33.64</v>
      </c>
      <c r="G345" s="8">
        <v>245</v>
      </c>
      <c r="H345" s="8">
        <v>0.08</v>
      </c>
      <c r="I345" s="8">
        <v>0.88</v>
      </c>
      <c r="J345" s="8">
        <v>31.44</v>
      </c>
      <c r="K345" s="8">
        <v>41.3</v>
      </c>
      <c r="L345" s="8">
        <v>207.7</v>
      </c>
      <c r="M345" s="8">
        <v>31.34</v>
      </c>
      <c r="N345" s="8">
        <v>2.17</v>
      </c>
    </row>
    <row r="346" spans="1:16" s="51" customFormat="1">
      <c r="A346" s="49">
        <v>204</v>
      </c>
      <c r="B346" s="26" t="s">
        <v>97</v>
      </c>
      <c r="C346" s="79" t="s">
        <v>43</v>
      </c>
      <c r="D346" s="13">
        <v>18.04</v>
      </c>
      <c r="E346" s="13">
        <v>19.34</v>
      </c>
      <c r="F346" s="13">
        <v>13.08</v>
      </c>
      <c r="G346" s="13">
        <v>298</v>
      </c>
      <c r="H346" s="13">
        <v>0.08</v>
      </c>
      <c r="I346" s="13">
        <v>1</v>
      </c>
      <c r="J346" s="13">
        <v>25</v>
      </c>
      <c r="K346" s="13">
        <v>23.84</v>
      </c>
      <c r="L346" s="13">
        <v>2112</v>
      </c>
      <c r="M346" s="13">
        <v>36</v>
      </c>
      <c r="N346" s="13">
        <v>3.19</v>
      </c>
    </row>
    <row r="347" spans="1:16">
      <c r="A347" s="26">
        <v>255</v>
      </c>
      <c r="B347" s="26" t="s">
        <v>37</v>
      </c>
      <c r="C347" s="50">
        <v>180</v>
      </c>
      <c r="D347" s="13">
        <v>7.12</v>
      </c>
      <c r="E347" s="13">
        <v>0.72</v>
      </c>
      <c r="F347" s="13">
        <v>37.44</v>
      </c>
      <c r="G347" s="13">
        <v>183.7</v>
      </c>
      <c r="H347" s="13">
        <v>0.12</v>
      </c>
      <c r="I347" s="13">
        <v>0</v>
      </c>
      <c r="J347" s="13">
        <v>0</v>
      </c>
      <c r="K347" s="13">
        <v>12.48</v>
      </c>
      <c r="L347" s="13">
        <v>148.5</v>
      </c>
      <c r="M347" s="13">
        <v>11.24</v>
      </c>
      <c r="N347" s="13">
        <v>1.1200000000000001</v>
      </c>
    </row>
    <row r="348" spans="1:16" s="51" customFormat="1">
      <c r="A348" s="5">
        <v>588</v>
      </c>
      <c r="B348" s="26" t="s">
        <v>39</v>
      </c>
      <c r="C348" s="4">
        <v>200</v>
      </c>
      <c r="D348" s="8">
        <v>0.56000000000000005</v>
      </c>
      <c r="E348" s="8">
        <v>0</v>
      </c>
      <c r="F348" s="8">
        <v>27.89</v>
      </c>
      <c r="G348" s="8">
        <v>113.79</v>
      </c>
      <c r="H348" s="8">
        <v>0.01</v>
      </c>
      <c r="I348" s="8">
        <v>0.7</v>
      </c>
      <c r="J348" s="8">
        <v>0.7</v>
      </c>
      <c r="K348" s="8">
        <v>12</v>
      </c>
      <c r="L348" s="8">
        <v>22.6</v>
      </c>
      <c r="M348" s="8">
        <v>4</v>
      </c>
      <c r="N348" s="8">
        <v>0.8</v>
      </c>
    </row>
    <row r="349" spans="1:16" s="51" customFormat="1">
      <c r="A349" s="5" t="s">
        <v>54</v>
      </c>
      <c r="B349" s="27" t="s">
        <v>112</v>
      </c>
      <c r="C349" s="4">
        <v>200</v>
      </c>
      <c r="D349" s="8">
        <v>0.8</v>
      </c>
      <c r="E349" s="8">
        <v>0.8</v>
      </c>
      <c r="F349" s="8">
        <v>19.600000000000001</v>
      </c>
      <c r="G349" s="8">
        <v>94</v>
      </c>
      <c r="H349" s="8">
        <v>0.06</v>
      </c>
      <c r="I349" s="8">
        <v>20</v>
      </c>
      <c r="J349" s="8">
        <v>0</v>
      </c>
      <c r="K349" s="8">
        <v>16</v>
      </c>
      <c r="L349" s="8">
        <v>22</v>
      </c>
      <c r="M349" s="8">
        <v>18</v>
      </c>
      <c r="N349" s="8">
        <v>4.4000000000000004</v>
      </c>
    </row>
    <row r="350" spans="1:16" s="21" customFormat="1">
      <c r="A350" s="68" t="s">
        <v>54</v>
      </c>
      <c r="B350" s="35" t="s">
        <v>48</v>
      </c>
      <c r="C350" s="69">
        <v>50</v>
      </c>
      <c r="D350" s="70">
        <v>3.8</v>
      </c>
      <c r="E350" s="70">
        <v>0.4</v>
      </c>
      <c r="F350" s="70">
        <v>24.1</v>
      </c>
      <c r="G350" s="70">
        <v>116.49</v>
      </c>
      <c r="H350" s="70">
        <v>0.06</v>
      </c>
      <c r="I350" s="70">
        <v>0</v>
      </c>
      <c r="J350" s="70">
        <v>0</v>
      </c>
      <c r="K350" s="70">
        <v>10</v>
      </c>
      <c r="L350" s="70">
        <v>32</v>
      </c>
      <c r="M350" s="70">
        <v>7</v>
      </c>
      <c r="N350" s="70">
        <v>0.6</v>
      </c>
      <c r="P350" s="93"/>
    </row>
    <row r="351" spans="1:16" s="21" customFormat="1">
      <c r="A351" s="68" t="s">
        <v>54</v>
      </c>
      <c r="B351" s="35" t="s">
        <v>30</v>
      </c>
      <c r="C351" s="69">
        <v>35</v>
      </c>
      <c r="D351" s="70">
        <v>1.96</v>
      </c>
      <c r="E351" s="70">
        <v>0.42</v>
      </c>
      <c r="F351" s="70">
        <v>17.29</v>
      </c>
      <c r="G351" s="70">
        <v>66.5</v>
      </c>
      <c r="H351" s="70">
        <v>0.04</v>
      </c>
      <c r="I351" s="70">
        <v>0</v>
      </c>
      <c r="J351" s="70">
        <v>0</v>
      </c>
      <c r="K351" s="70">
        <v>8.4</v>
      </c>
      <c r="L351" s="70">
        <v>37.1</v>
      </c>
      <c r="M351" s="70">
        <v>8.4</v>
      </c>
      <c r="N351" s="70">
        <v>1.1200000000000001</v>
      </c>
      <c r="P351" s="93"/>
    </row>
    <row r="352" spans="1:16" s="21" customFormat="1" ht="15.75">
      <c r="A352" s="35"/>
      <c r="B352" s="94" t="s">
        <v>29</v>
      </c>
      <c r="C352" s="69"/>
      <c r="D352" s="95">
        <f t="shared" ref="D352:N352" si="28">SUM(D344:D351)</f>
        <v>42.199999999999996</v>
      </c>
      <c r="E352" s="95">
        <f t="shared" si="28"/>
        <v>29.36</v>
      </c>
      <c r="F352" s="95">
        <f t="shared" si="28"/>
        <v>175.32</v>
      </c>
      <c r="G352" s="95">
        <f t="shared" si="28"/>
        <v>1136.68</v>
      </c>
      <c r="H352" s="95">
        <f t="shared" si="28"/>
        <v>0.45</v>
      </c>
      <c r="I352" s="95">
        <f t="shared" si="28"/>
        <v>22.58</v>
      </c>
      <c r="J352" s="95">
        <f t="shared" si="28"/>
        <v>57.14</v>
      </c>
      <c r="K352" s="95">
        <f t="shared" si="28"/>
        <v>164.82000000000002</v>
      </c>
      <c r="L352" s="95">
        <f t="shared" si="28"/>
        <v>2611.8999999999996</v>
      </c>
      <c r="M352" s="95">
        <f t="shared" si="28"/>
        <v>129.97999999999999</v>
      </c>
      <c r="N352" s="95">
        <f t="shared" si="28"/>
        <v>14</v>
      </c>
    </row>
    <row r="353" spans="1:14" s="88" customFormat="1" ht="15.75">
      <c r="A353" s="39"/>
      <c r="B353" s="38" t="s">
        <v>40</v>
      </c>
      <c r="C353" s="96"/>
      <c r="D353" s="97">
        <f>D342+D352</f>
        <v>71.27</v>
      </c>
      <c r="E353" s="97">
        <f t="shared" ref="E353:N353" si="29">E342+E352</f>
        <v>57.47</v>
      </c>
      <c r="F353" s="97">
        <f t="shared" si="29"/>
        <v>305.03999999999996</v>
      </c>
      <c r="G353" s="97">
        <f t="shared" si="29"/>
        <v>2043.27</v>
      </c>
      <c r="H353" s="97">
        <f t="shared" si="29"/>
        <v>0.66999999999999993</v>
      </c>
      <c r="I353" s="97">
        <f t="shared" si="29"/>
        <v>36.44</v>
      </c>
      <c r="J353" s="97">
        <f t="shared" si="29"/>
        <v>105.03</v>
      </c>
      <c r="K353" s="97">
        <f t="shared" si="29"/>
        <v>269.61</v>
      </c>
      <c r="L353" s="97">
        <f t="shared" si="29"/>
        <v>2869.7999999999997</v>
      </c>
      <c r="M353" s="97">
        <f t="shared" si="29"/>
        <v>199.97</v>
      </c>
      <c r="N353" s="97">
        <f t="shared" si="29"/>
        <v>19.12</v>
      </c>
    </row>
  </sheetData>
  <mergeCells count="83">
    <mergeCell ref="C299:C300"/>
    <mergeCell ref="K331:N331"/>
    <mergeCell ref="A327:N327"/>
    <mergeCell ref="C331:C332"/>
    <mergeCell ref="A330:N330"/>
    <mergeCell ref="E323:F323"/>
    <mergeCell ref="A328:N328"/>
    <mergeCell ref="E321:F321"/>
    <mergeCell ref="D331:F331"/>
    <mergeCell ref="K299:N299"/>
    <mergeCell ref="A329:N329"/>
    <mergeCell ref="H299:J299"/>
    <mergeCell ref="D299:F299"/>
    <mergeCell ref="H331:J331"/>
    <mergeCell ref="A298:N298"/>
    <mergeCell ref="K234:N234"/>
    <mergeCell ref="A296:N296"/>
    <mergeCell ref="A295:N295"/>
    <mergeCell ref="C267:C268"/>
    <mergeCell ref="H234:J234"/>
    <mergeCell ref="A297:N297"/>
    <mergeCell ref="C234:C235"/>
    <mergeCell ref="K267:N267"/>
    <mergeCell ref="D234:F234"/>
    <mergeCell ref="A263:N263"/>
    <mergeCell ref="A264:N264"/>
    <mergeCell ref="A266:N266"/>
    <mergeCell ref="D267:F267"/>
    <mergeCell ref="A265:N265"/>
    <mergeCell ref="H267:J267"/>
    <mergeCell ref="A230:N230"/>
    <mergeCell ref="A233:N233"/>
    <mergeCell ref="A231:N231"/>
    <mergeCell ref="A198:N198"/>
    <mergeCell ref="A199:N199"/>
    <mergeCell ref="A200:N200"/>
    <mergeCell ref="A232:N232"/>
    <mergeCell ref="K202:N202"/>
    <mergeCell ref="H202:J202"/>
    <mergeCell ref="C202:C203"/>
    <mergeCell ref="A201:N201"/>
    <mergeCell ref="D202:F202"/>
    <mergeCell ref="D169:F169"/>
    <mergeCell ref="A166:N166"/>
    <mergeCell ref="D136:F136"/>
    <mergeCell ref="A167:N167"/>
    <mergeCell ref="K136:N136"/>
    <mergeCell ref="A168:N168"/>
    <mergeCell ref="K169:N169"/>
    <mergeCell ref="H169:J169"/>
    <mergeCell ref="C169:C170"/>
    <mergeCell ref="A165:N165"/>
    <mergeCell ref="C136:C137"/>
    <mergeCell ref="H136:J136"/>
    <mergeCell ref="A70:N70"/>
    <mergeCell ref="H38:J38"/>
    <mergeCell ref="A102:N102"/>
    <mergeCell ref="A101:N101"/>
    <mergeCell ref="K72:N72"/>
    <mergeCell ref="D72:F72"/>
    <mergeCell ref="C72:C73"/>
    <mergeCell ref="H72:J72"/>
    <mergeCell ref="A132:N132"/>
    <mergeCell ref="C104:C105"/>
    <mergeCell ref="D104:F104"/>
    <mergeCell ref="H104:J104"/>
    <mergeCell ref="K104:N104"/>
    <mergeCell ref="A135:N135"/>
    <mergeCell ref="B12:M18"/>
    <mergeCell ref="A103:N103"/>
    <mergeCell ref="A34:N34"/>
    <mergeCell ref="K38:N38"/>
    <mergeCell ref="D38:F38"/>
    <mergeCell ref="A68:N68"/>
    <mergeCell ref="A133:N133"/>
    <mergeCell ref="A100:N100"/>
    <mergeCell ref="A35:N35"/>
    <mergeCell ref="A36:N36"/>
    <mergeCell ref="A37:N37"/>
    <mergeCell ref="A71:N71"/>
    <mergeCell ref="A69:N69"/>
    <mergeCell ref="C38:C39"/>
    <mergeCell ref="A134:N134"/>
  </mergeCells>
  <phoneticPr fontId="10" type="noConversion"/>
  <pageMargins left="0.28999999999999998" right="0.32" top="0.47" bottom="0.45" header="0.3" footer="0.3"/>
  <pageSetup paperSize="9" scale="97" orientation="landscape" r:id="rId1"/>
  <headerFooter alignWithMargins="0"/>
  <rowBreaks count="10" manualBreakCount="10">
    <brk id="33" max="12" man="1"/>
    <brk id="67" max="16383" man="1"/>
    <brk id="99" max="16383" man="1"/>
    <brk id="131" max="16383" man="1"/>
    <brk id="164" max="16383" man="1"/>
    <brk id="197" max="16383" man="1"/>
    <brk id="229" max="16383" man="1"/>
    <brk id="262" max="16383" man="1"/>
    <brk id="294" max="16383" man="1"/>
    <brk id="3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6-10 лет  сырье</vt:lpstr>
      <vt:lpstr>11-18 лет  сырье</vt:lpstr>
      <vt:lpstr>12-18 п-ф</vt:lpstr>
      <vt:lpstr>'11-18 лет  сырье'!Область_печати</vt:lpstr>
      <vt:lpstr>'12-18 п-ф'!Область_печати</vt:lpstr>
      <vt:lpstr>'6-10 лет  сырье'!Область_печати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</dc:creator>
  <cp:lastModifiedBy>Технолог_Л_О</cp:lastModifiedBy>
  <cp:lastPrinted>2020-08-18T08:17:02Z</cp:lastPrinted>
  <dcterms:created xsi:type="dcterms:W3CDTF">2013-04-24T06:02:20Z</dcterms:created>
  <dcterms:modified xsi:type="dcterms:W3CDTF">2021-11-09T10:07:20Z</dcterms:modified>
</cp:coreProperties>
</file>